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mc:AlternateContent xmlns:mc="http://schemas.openxmlformats.org/markup-compatibility/2006">
    <mc:Choice Requires="x15">
      <x15ac:absPath xmlns:x15ac="http://schemas.microsoft.com/office/spreadsheetml/2010/11/ac" url="D:\40-FSC Haïti\21. IMO products &amp; 4W matrix\"/>
    </mc:Choice>
  </mc:AlternateContent>
  <xr:revisionPtr revIDLastSave="0" documentId="13_ncr:1_{BF13FE9A-AD3F-4599-AC78-C802AB2A7C4E}" xr6:coauthVersionLast="45" xr6:coauthVersionMax="46" xr10:uidLastSave="{00000000-0000-0000-0000-000000000000}"/>
  <bookViews>
    <workbookView xWindow="810" yWindow="-120" windowWidth="23310" windowHeight="13740" tabRatio="703" firstSheet="1" activeTab="4" xr2:uid="{00000000-000D-0000-FFFF-FFFF00000000}"/>
  </bookViews>
  <sheets>
    <sheet name="Unite Administratives" sheetId="5" state="hidden" r:id="rId1"/>
    <sheet name="HRP ver février" sheetId="8" r:id="rId2"/>
    <sheet name="Details" sheetId="3" r:id="rId3"/>
    <sheet name="Lists" sheetId="2" state="hidden" r:id="rId4"/>
    <sheet name="4W Matrix" sheetId="1" r:id="rId5"/>
  </sheets>
  <externalReferences>
    <externalReference r:id="rId6"/>
    <externalReference r:id="rId7"/>
  </externalReferences>
  <definedNames>
    <definedName name="Activity">[1]ControlVocabularies!#REF!</definedName>
    <definedName name="Artibonite">'Unite Administratives'!$E$2:$E$16</definedName>
    <definedName name="beneficiary">OFFSET([1]ControlVocabularies!#REF!,0,0,MATCH("*",[1]ControlVocabularies!#REF!,-1)-1,1)</definedName>
    <definedName name="Beneficiary_Type">[2]ControlVocabularies!$E$2:$E$10</definedName>
    <definedName name="Centre">'Unite Administratives'!$F$2:$F$13</definedName>
    <definedName name="departements">#REF!</definedName>
    <definedName name="FSLSO">[1]ControlVocabularies!$V$2:$V$4</definedName>
    <definedName name="fundingCurrency">OFFSET([1]ControlVocabularies!#REF!,0,0,MATCH("*",[1]ControlVocabularies!$K:$K,-1)-1,1)</definedName>
    <definedName name="fundingStatus">OFFSET([1]ControlVocabularies!#REF!,0,0,MATCH("*",[1]ControlVocabularies!$I:$I,-1)-1,1)</definedName>
    <definedName name="fundingType">OFFSET([1]ControlVocabularies!Q$2,0,0,MATCH("*",[1]ControlVocabularies!#REF!,-1)-1,1)</definedName>
    <definedName name="Grand_Anse">'Unite Administratives'!$H$2:$H$13</definedName>
    <definedName name="INGO">#REF!</definedName>
    <definedName name="Localities">OFFSET(#REF!,0,0,MATCH("*",#REF!,-1)-1,1)</definedName>
    <definedName name="Localitycol">#REF!</definedName>
    <definedName name="LocalityStart">#REF!</definedName>
    <definedName name="Nippes">'Unite Administratives'!$J$2:$J$12</definedName>
    <definedName name="NNGO">#REF!</definedName>
    <definedName name="Non_defini">'Unite Administratives'!$K$2</definedName>
    <definedName name="Nord">'Unite Administratives'!$C$2:$C$20</definedName>
    <definedName name="Nord_Est">'Unite Administratives'!$D$2:$D$14</definedName>
    <definedName name="Nord_Ouest">'Unite Administratives'!$I$2:$I$11</definedName>
    <definedName name="organization">OFFSET(#REF!,0,0,MATCH("*",#REF!,-1)-4,1)</definedName>
    <definedName name="organizationType">OFFSET([1]ControlVocabularies!#REF!,0,0,MATCH("*",[1]ControlVocabularies!$B:$B,-1)-1,1)</definedName>
    <definedName name="OrgType">[1]ControlVocabularies!$B$2:$B$9</definedName>
    <definedName name="Ouest">'Unite Administratives'!$A$2:$A$21</definedName>
    <definedName name="Outcome1_People_in_Sudan_with_special_attention_to_youth_women_andpopulations_in_need_have_improved_opportunities_for_decent_work_and_sustainable_livelihoods_and_are_better_protected_from_external_shocks_thereby_reducing_poverty">#REF!</definedName>
    <definedName name="Outcome2_Populations_vulnerable_to_environmental_risks_and_climate_change_become_more_resilient_and_relevant_institutions_are_more_effective_in_the_sustainable_management_of_natural_resource">#REF!</definedName>
    <definedName name="Outcome3_Government_and_stakeholders_have_evidence_based_policies_strategic_plans_and_mechanisms_to_ensure_an_enabling_environment_for_improved_basic_services">#REF!</definedName>
    <definedName name="Outcome4_People_in_Sudan_with_special_emphasis_on_populations_in_need_have_access_to_equitable_and_sustainable_quality_basic_services">#REF!</definedName>
    <definedName name="Outcome5_Governance_institutions_at_all_levels_are_strengthened_to_effectively_plan_deliver_and_monitor_their_mandates_particularly_public_services_in_an_equitable_and_accountable_manner">#REF!</definedName>
    <definedName name="Outcome6_People_in_Sudan_are_protected_under_an_enabling_environment_that_guarantees_rule_of_law_human_rights_and_fundamental_freedom">#REF!</definedName>
    <definedName name="Outcome7_Government_and_civil_society_initiatives_that_promote_social_cohesion_peace_consolidation_and_pluralism_are_strengthened">#REF!</definedName>
    <definedName name="Outcome8_Peace_dividends_are_delivered_for_sustainable_return_reintegration_and_recover">#REF!</definedName>
    <definedName name="Pillar_1_Poverty_Reduction_Inclusive_Growth_and_Sustainable_Livelihoods">#REF!</definedName>
    <definedName name="Pillar_2_Basic_Services">#REF!</definedName>
    <definedName name="Pillar_3_Governance_and_Rule_of_Law">#REF!</definedName>
    <definedName name="Pillar_4_Social_Cohesion_Peace_Consolidation_and_Peace_Dividend">#REF!</definedName>
    <definedName name="pivotdata">OFFSET(pivotStart,0,0,COUNTA(#REF!),16)</definedName>
    <definedName name="pivotStart">#REF!</definedName>
    <definedName name="_xlnm.Print_Area" localSheetId="3">Lists!$A$1:$H$18</definedName>
    <definedName name="Programme">[1]ControlVocabularies!$AB$2:$AB$3</definedName>
    <definedName name="Quarters">[1]ControlVocabularies!$AA$2:$AA$5</definedName>
    <definedName name="RedCross_and_RedCrescent">#REF!</definedName>
    <definedName name="region">#REF!</definedName>
    <definedName name="ruralCouncilStart">#REF!</definedName>
    <definedName name="Sector">[1]ControlVocabularies!$A$4</definedName>
    <definedName name="sector_col">[1]ControlVocabularies!$L:$L</definedName>
    <definedName name="sector_obj">[1]ControlVocabularies!$Q:$Q</definedName>
    <definedName name="sectorcol2">[1]ControlVocabularies!#REF!</definedName>
    <definedName name="SectorObjStart">[1]ControlVocabularies!$L$1</definedName>
    <definedName name="sectorobjstart2">[1]ControlVocabularies!$Q$1</definedName>
    <definedName name="sectorobjstart3">[1]ControlVocabularies!#REF!</definedName>
    <definedName name="sectorStart">[1]ControlVocabularies!$C$1</definedName>
    <definedName name="STATE">#REF!</definedName>
    <definedName name="stateCol">#REF!</definedName>
    <definedName name="stateStart">#REF!</definedName>
    <definedName name="Status">[1]ControlVocabularies!$I$2:$I$4</definedName>
    <definedName name="Sud">'Unite Administratives'!$G$2:$G$19</definedName>
    <definedName name="Sud_Est">'Unite Administratives'!$B$2:$B$11</definedName>
    <definedName name="UN_Agency">#REF!</definedName>
    <definedName name="xstart">#REF!</definedName>
    <definedName name="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4" i="1" l="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X5" i="1" l="1"/>
  <c r="Y5" i="1"/>
  <c r="R5" i="1" s="1"/>
  <c r="X6" i="1"/>
  <c r="Y6" i="1"/>
  <c r="R6" i="1" s="1"/>
  <c r="X7" i="1"/>
  <c r="Y7" i="1"/>
  <c r="R7" i="1" s="1"/>
  <c r="X8" i="1"/>
  <c r="Y8" i="1"/>
  <c r="R8" i="1" s="1"/>
  <c r="X9" i="1"/>
  <c r="Y9" i="1"/>
  <c r="R9" i="1" s="1"/>
  <c r="X10" i="1"/>
  <c r="Y10" i="1"/>
  <c r="X11" i="1"/>
  <c r="Y11" i="1"/>
  <c r="R11" i="1" s="1"/>
  <c r="X12" i="1"/>
  <c r="Y12" i="1"/>
  <c r="R12" i="1" s="1"/>
  <c r="X13" i="1"/>
  <c r="Y13" i="1"/>
  <c r="R13" i="1" s="1"/>
  <c r="X14" i="1"/>
  <c r="Y14" i="1"/>
  <c r="X15" i="1"/>
  <c r="Y15" i="1"/>
  <c r="R15" i="1" s="1"/>
  <c r="X16" i="1"/>
  <c r="Y16" i="1"/>
  <c r="R16" i="1" s="1"/>
  <c r="X17" i="1"/>
  <c r="Y17" i="1"/>
  <c r="R17" i="1" s="1"/>
  <c r="X18" i="1"/>
  <c r="Y18" i="1"/>
  <c r="X19" i="1"/>
  <c r="Y19" i="1"/>
  <c r="R19" i="1" s="1"/>
  <c r="X20" i="1"/>
  <c r="Y20" i="1"/>
  <c r="R20" i="1" s="1"/>
  <c r="X21" i="1"/>
  <c r="Y21" i="1"/>
  <c r="R21" i="1" s="1"/>
  <c r="X22" i="1"/>
  <c r="Y22" i="1"/>
  <c r="X23" i="1"/>
  <c r="Y23" i="1"/>
  <c r="R23" i="1" s="1"/>
  <c r="X24" i="1"/>
  <c r="Y24" i="1"/>
  <c r="X25" i="1"/>
  <c r="Y25" i="1"/>
  <c r="X26" i="1"/>
  <c r="Y26" i="1"/>
  <c r="X27" i="1"/>
  <c r="Y27" i="1"/>
  <c r="X28" i="1"/>
  <c r="Y28" i="1"/>
  <c r="X29" i="1"/>
  <c r="Y29" i="1"/>
  <c r="X30" i="1"/>
  <c r="Y30" i="1"/>
  <c r="R30" i="1" s="1"/>
  <c r="X31" i="1"/>
  <c r="Y31" i="1"/>
  <c r="R31" i="1" s="1"/>
  <c r="X32" i="1"/>
  <c r="Y32" i="1"/>
  <c r="R32" i="1" s="1"/>
  <c r="X33" i="1"/>
  <c r="Y33" i="1"/>
  <c r="X34" i="1"/>
  <c r="Y34" i="1"/>
  <c r="X35" i="1"/>
  <c r="Y35" i="1"/>
  <c r="X36" i="1"/>
  <c r="Y36" i="1"/>
  <c r="X37" i="1"/>
  <c r="Y37" i="1"/>
  <c r="X38" i="1"/>
  <c r="Y38" i="1"/>
  <c r="X39" i="1"/>
  <c r="Y39" i="1"/>
  <c r="X40" i="1"/>
  <c r="Y40" i="1"/>
  <c r="X41" i="1"/>
  <c r="Y41" i="1"/>
  <c r="R41" i="1" s="1"/>
  <c r="X42" i="1"/>
  <c r="Y42" i="1"/>
  <c r="R42" i="1" s="1"/>
  <c r="X43" i="1"/>
  <c r="Y43" i="1"/>
  <c r="R43" i="1" s="1"/>
  <c r="X44" i="1"/>
  <c r="Y44" i="1"/>
  <c r="X45" i="1"/>
  <c r="Y45" i="1"/>
  <c r="R45" i="1" s="1"/>
  <c r="X46" i="1"/>
  <c r="Y46" i="1"/>
  <c r="X47" i="1"/>
  <c r="Y47" i="1"/>
  <c r="X48" i="1"/>
  <c r="Y48" i="1"/>
  <c r="X49" i="1"/>
  <c r="Y49" i="1"/>
  <c r="X50" i="1"/>
  <c r="Y50" i="1"/>
  <c r="X51" i="1"/>
  <c r="Y51" i="1"/>
  <c r="X52" i="1"/>
  <c r="Y52" i="1"/>
  <c r="X53" i="1"/>
  <c r="Y53" i="1"/>
  <c r="X54" i="1"/>
  <c r="Y54" i="1"/>
  <c r="X55" i="1"/>
  <c r="Y55" i="1"/>
  <c r="X56" i="1"/>
  <c r="Y56" i="1"/>
  <c r="X57" i="1"/>
  <c r="Y57" i="1"/>
  <c r="X58" i="1"/>
  <c r="Y58" i="1"/>
  <c r="X59" i="1"/>
  <c r="Y59" i="1"/>
  <c r="X60" i="1"/>
  <c r="Y60" i="1"/>
  <c r="X61" i="1"/>
  <c r="Y61" i="1"/>
  <c r="X62" i="1"/>
  <c r="Y62" i="1"/>
  <c r="X63" i="1"/>
  <c r="Y63" i="1"/>
  <c r="X64" i="1"/>
  <c r="Y64" i="1"/>
  <c r="X65" i="1"/>
  <c r="Y65" i="1"/>
  <c r="X66" i="1"/>
  <c r="Y66" i="1"/>
  <c r="X67" i="1"/>
  <c r="Y67" i="1"/>
  <c r="X68" i="1"/>
  <c r="Y68" i="1"/>
  <c r="X69" i="1"/>
  <c r="Y69" i="1"/>
  <c r="X70" i="1"/>
  <c r="Y70" i="1"/>
  <c r="X71" i="1"/>
  <c r="Y71" i="1"/>
  <c r="X72" i="1"/>
  <c r="Y72" i="1"/>
  <c r="X73" i="1"/>
  <c r="Y73"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BF5" i="1"/>
  <c r="BG5" i="1" s="1"/>
  <c r="BF6" i="1"/>
  <c r="BG6" i="1" s="1"/>
  <c r="BF7" i="1"/>
  <c r="BG7" i="1" s="1"/>
  <c r="BF8" i="1"/>
  <c r="BG8" i="1" s="1"/>
  <c r="BF9" i="1"/>
  <c r="BG9" i="1" s="1"/>
  <c r="BF10" i="1"/>
  <c r="BG10" i="1" s="1"/>
  <c r="BF11" i="1"/>
  <c r="BG11" i="1" s="1"/>
  <c r="BF12" i="1"/>
  <c r="BG12" i="1" s="1"/>
  <c r="BF13" i="1"/>
  <c r="BG13" i="1" s="1"/>
  <c r="BF14" i="1"/>
  <c r="BG14" i="1" s="1"/>
  <c r="BF15" i="1"/>
  <c r="BG15" i="1" s="1"/>
  <c r="BF16" i="1"/>
  <c r="BG16" i="1" s="1"/>
  <c r="BF17" i="1"/>
  <c r="BG17" i="1" s="1"/>
  <c r="BF18" i="1"/>
  <c r="BG18" i="1" s="1"/>
  <c r="BF19" i="1"/>
  <c r="BG19" i="1" s="1"/>
  <c r="BF20" i="1"/>
  <c r="BG20" i="1" s="1"/>
  <c r="BF21" i="1"/>
  <c r="BG21" i="1" s="1"/>
  <c r="BF22" i="1"/>
  <c r="BG22" i="1" s="1"/>
  <c r="BF23" i="1"/>
  <c r="BG23" i="1" s="1"/>
  <c r="BF24" i="1"/>
  <c r="BG24" i="1" s="1"/>
  <c r="BF25" i="1"/>
  <c r="BG25" i="1" s="1"/>
  <c r="BF26" i="1"/>
  <c r="BG26" i="1" s="1"/>
  <c r="BF27" i="1"/>
  <c r="BG27" i="1" s="1"/>
  <c r="BF28" i="1"/>
  <c r="BG28" i="1" s="1"/>
  <c r="BF29" i="1"/>
  <c r="BG29" i="1" s="1"/>
  <c r="BF30" i="1"/>
  <c r="BG30" i="1" s="1"/>
  <c r="BF31" i="1"/>
  <c r="BG31" i="1" s="1"/>
  <c r="BF32" i="1"/>
  <c r="BG32" i="1" s="1"/>
  <c r="BF33" i="1"/>
  <c r="BG33" i="1" s="1"/>
  <c r="BF34" i="1"/>
  <c r="BG34" i="1" s="1"/>
  <c r="BF35" i="1"/>
  <c r="BG35" i="1" s="1"/>
  <c r="BF36" i="1"/>
  <c r="BG36" i="1" s="1"/>
  <c r="BF37" i="1"/>
  <c r="BG37" i="1" s="1"/>
  <c r="BF38" i="1"/>
  <c r="BG38" i="1" s="1"/>
  <c r="BF39" i="1"/>
  <c r="BG39" i="1" s="1"/>
  <c r="BF40" i="1"/>
  <c r="BG40" i="1" s="1"/>
  <c r="BF41" i="1"/>
  <c r="BG41" i="1" s="1"/>
  <c r="BF42" i="1"/>
  <c r="BG42" i="1" s="1"/>
  <c r="BF43" i="1"/>
  <c r="BG43" i="1" s="1"/>
  <c r="BF44" i="1"/>
  <c r="BG44" i="1" s="1"/>
  <c r="BF45" i="1"/>
  <c r="BG45" i="1" s="1"/>
  <c r="BF46" i="1"/>
  <c r="BG46" i="1"/>
  <c r="BF47" i="1"/>
  <c r="BG47" i="1"/>
  <c r="BF48" i="1"/>
  <c r="BG48" i="1"/>
  <c r="BF49" i="1"/>
  <c r="BG49" i="1"/>
  <c r="BF50" i="1"/>
  <c r="BG50" i="1"/>
  <c r="BF51" i="1"/>
  <c r="BG51" i="1"/>
  <c r="BF52" i="1"/>
  <c r="BG52" i="1"/>
  <c r="BF53" i="1"/>
  <c r="BG53" i="1"/>
  <c r="BF54" i="1"/>
  <c r="BG54" i="1"/>
  <c r="BF55" i="1"/>
  <c r="BG55" i="1"/>
  <c r="BF56" i="1"/>
  <c r="BG56" i="1"/>
  <c r="BF57" i="1"/>
  <c r="BG57" i="1"/>
  <c r="BF58" i="1"/>
  <c r="BG58" i="1"/>
  <c r="BF59" i="1"/>
  <c r="BG59" i="1"/>
  <c r="BF60" i="1"/>
  <c r="BG60" i="1"/>
  <c r="BF61" i="1"/>
  <c r="BG61" i="1"/>
  <c r="BF62" i="1"/>
  <c r="BG62" i="1"/>
  <c r="BF63" i="1"/>
  <c r="BG63" i="1"/>
  <c r="BF64" i="1"/>
  <c r="BG64" i="1"/>
  <c r="BF65" i="1"/>
  <c r="BG65" i="1"/>
  <c r="BF66" i="1"/>
  <c r="BG66" i="1"/>
  <c r="BF67" i="1"/>
  <c r="BG67" i="1"/>
  <c r="BF68" i="1"/>
  <c r="BG68" i="1"/>
  <c r="BF69" i="1"/>
  <c r="BG69" i="1"/>
  <c r="BF70" i="1"/>
  <c r="BG70" i="1"/>
  <c r="BF71" i="1"/>
  <c r="BG71" i="1"/>
  <c r="BF72" i="1"/>
  <c r="BG72" i="1"/>
  <c r="BF73" i="1"/>
  <c r="BG73"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R10" i="1"/>
  <c r="R14" i="1"/>
  <c r="R18" i="1"/>
  <c r="R22" i="1"/>
  <c r="R24" i="1"/>
  <c r="R25" i="1"/>
  <c r="R26" i="1"/>
  <c r="R27" i="1"/>
  <c r="R28" i="1"/>
  <c r="R29" i="1"/>
  <c r="R33" i="1"/>
  <c r="R34" i="1"/>
  <c r="R35" i="1"/>
  <c r="R36" i="1"/>
  <c r="R37" i="1"/>
  <c r="R38" i="1"/>
  <c r="R39" i="1"/>
  <c r="R40" i="1"/>
  <c r="R44"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I5" i="1"/>
  <c r="J5" i="1"/>
  <c r="I6" i="1"/>
  <c r="J6" i="1"/>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AQ5" i="1" l="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R32" i="1" l="1"/>
  <c r="AR5" i="1" l="1"/>
  <c r="AR6" i="1"/>
  <c r="AR7" i="1"/>
  <c r="AR8" i="1"/>
  <c r="AR9" i="1"/>
  <c r="AR10" i="1"/>
  <c r="AR11" i="1"/>
  <c r="AR12" i="1"/>
  <c r="AR13" i="1"/>
  <c r="AR14" i="1"/>
  <c r="AR15" i="1"/>
  <c r="AR16" i="1"/>
  <c r="AR17" i="1"/>
  <c r="AR18" i="1"/>
  <c r="AR19" i="1"/>
  <c r="AR20" i="1"/>
  <c r="AR21" i="1"/>
  <c r="AR22" i="1"/>
  <c r="AR23" i="1"/>
  <c r="AR30" i="1"/>
  <c r="AR31" i="1"/>
  <c r="AR24" i="1"/>
  <c r="AR25" i="1"/>
  <c r="AR26" i="1"/>
  <c r="AR27" i="1"/>
  <c r="AR28" i="1"/>
  <c r="AR29"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7" i="1"/>
  <c r="AR68" i="1"/>
  <c r="AR69" i="1"/>
  <c r="AR70" i="1"/>
  <c r="AR71" i="1"/>
  <c r="AR72" i="1"/>
  <c r="AR73" i="1"/>
  <c r="AR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TALLEC Fabien</author>
  </authors>
  <commentList>
    <comment ref="P4" authorId="0" shapeId="0" xr:uid="{47DEB054-9917-4038-AD3E-2FE180B8E584}">
      <text>
        <r>
          <rPr>
            <sz val="9"/>
            <color indexed="81"/>
            <rFont val="Tahoma"/>
            <family val="2"/>
          </rPr>
          <t>Si les montants changent selon les transferts, mentionner un montant moyen ou principal, ou insérer une 2e ligne et préciser pour quels mois dans l'année dans les commentaires.
Si le montant cash ne represente qu'une partie de l'intervention, insérer une 2e ligne, ajouter la 2e modalité, et préciser dans les commentaires que ce sont les mêmes bénéficiaires.</t>
        </r>
      </text>
    </comment>
  </commentList>
</comments>
</file>

<file path=xl/sharedStrings.xml><?xml version="1.0" encoding="utf-8"?>
<sst xmlns="http://schemas.openxmlformats.org/spreadsheetml/2006/main" count="1119" uniqueCount="498">
  <si>
    <t>End year</t>
  </si>
  <si>
    <t>Start year</t>
  </si>
  <si>
    <t>Calculation detail</t>
  </si>
  <si>
    <t>Max</t>
  </si>
  <si>
    <t>Sum</t>
  </si>
  <si>
    <t>FAO</t>
  </si>
  <si>
    <t>Matrice 4W : personnes ciblées &amp; personnes atteintes</t>
  </si>
  <si>
    <t>Partenaire d'implémentation</t>
  </si>
  <si>
    <t>Type de partenaire d'implémentation</t>
  </si>
  <si>
    <t>QUI</t>
  </si>
  <si>
    <t>QUAND</t>
  </si>
  <si>
    <t>QUOI</t>
  </si>
  <si>
    <t>Où</t>
  </si>
  <si>
    <t>Département</t>
  </si>
  <si>
    <t>Commune</t>
  </si>
  <si>
    <t>Titre du projet</t>
  </si>
  <si>
    <t>Categorie d'activité</t>
  </si>
  <si>
    <t>Modalité d'intervention</t>
  </si>
  <si>
    <t>Unité</t>
  </si>
  <si>
    <t>Activité</t>
  </si>
  <si>
    <t>Individu</t>
  </si>
  <si>
    <t>Ménage</t>
  </si>
  <si>
    <t>AUTRE</t>
  </si>
  <si>
    <t>Assoc/ coopérative</t>
  </si>
  <si>
    <t>Commentaires</t>
  </si>
  <si>
    <t>S2 A1 - Appui á la production agricole</t>
  </si>
  <si>
    <t>S2 A2 - Appui á l'élevage</t>
  </si>
  <si>
    <t>Activités - Matrice 4W</t>
  </si>
  <si>
    <t>Nombre de personnes couvertes par les stocks de contingence du secteur (in-kind et/ou cash)</t>
  </si>
  <si>
    <t>AUTRE ACTIVITE</t>
  </si>
  <si>
    <t>Gouvernement</t>
  </si>
  <si>
    <t>Mvt Croix Rouge</t>
  </si>
  <si>
    <t>Nations Unies</t>
  </si>
  <si>
    <t>Autre type</t>
  </si>
  <si>
    <t>4- Cash transfert NON conditionnel (MPCG...)</t>
  </si>
  <si>
    <t>2- Voucher alimentaire a valeur monétaire</t>
  </si>
  <si>
    <t>3- Voucher alimentaire a valeur marchande</t>
  </si>
  <si>
    <t>Concerne toutes les interventions visant à appuyer la production agricole. cela inclus les transferts monétaires restrictifs de type coupon contre semences et outils agricoles et tout autre intrant en nature.</t>
  </si>
  <si>
    <t>Concerne toutes les interventions visant à appuyer la production pastorale. inclus les transferts monétaires restrictifs de type coupon contre aliment betail et mise a disposition de têtes de betail/volaille et tout autre intrant en nature.</t>
  </si>
  <si>
    <t>ONG nationale</t>
  </si>
  <si>
    <t>ONG Internationale</t>
  </si>
  <si>
    <t>AUTRE MODALITÉ</t>
  </si>
  <si>
    <t>Centre</t>
  </si>
  <si>
    <t>Ouest</t>
  </si>
  <si>
    <t>Artibonite</t>
  </si>
  <si>
    <t>Nord</t>
  </si>
  <si>
    <t>Cerca La Source</t>
  </si>
  <si>
    <t>Arcahaie</t>
  </si>
  <si>
    <t>Anse Rouge</t>
  </si>
  <si>
    <t>Baie de Henne</t>
  </si>
  <si>
    <t>Bombardopolis</t>
  </si>
  <si>
    <t>Moron</t>
  </si>
  <si>
    <t>Anse d'Hainault</t>
  </si>
  <si>
    <t>Capotille</t>
  </si>
  <si>
    <t>Ouanaminthe</t>
  </si>
  <si>
    <t>Torbeck</t>
  </si>
  <si>
    <t>Limonade</t>
  </si>
  <si>
    <t>Verrettes</t>
  </si>
  <si>
    <t>Jeremie</t>
  </si>
  <si>
    <t>Thiotte</t>
  </si>
  <si>
    <t>Roseaux</t>
  </si>
  <si>
    <t>Acul du Nord</t>
  </si>
  <si>
    <t>AMURT</t>
  </si>
  <si>
    <t>CERF</t>
  </si>
  <si>
    <t>Date de démarrage
(dd/mm/yyyy)</t>
  </si>
  <si>
    <t>Date de fin
(dd/mm/yyyy)</t>
  </si>
  <si>
    <t>1- Aliment en nature (urgence ou FFA)</t>
  </si>
  <si>
    <t>5- Cash transf. condit. (cash for work/asset...)</t>
  </si>
  <si>
    <t>S1A1- Assistance alimentaire d'urgence</t>
  </si>
  <si>
    <t>S2A1- Appui á la production agricole</t>
  </si>
  <si>
    <t>PAM</t>
  </si>
  <si>
    <t>Ganthier</t>
  </si>
  <si>
    <t>La Vallee</t>
  </si>
  <si>
    <t>Dondon</t>
  </si>
  <si>
    <t>Fort Liberte</t>
  </si>
  <si>
    <t>Maissade</t>
  </si>
  <si>
    <t>Camp Perrin</t>
  </si>
  <si>
    <t>Saint Louis du Nord</t>
  </si>
  <si>
    <t>Petite Riviere de Nippes</t>
  </si>
  <si>
    <t>Cornillon/Grd Bois</t>
  </si>
  <si>
    <t>Bainet</t>
  </si>
  <si>
    <t>Pignon</t>
  </si>
  <si>
    <t>Dessalines/Marchandes</t>
  </si>
  <si>
    <t>Lascahobas</t>
  </si>
  <si>
    <t>Port-Salut</t>
  </si>
  <si>
    <t>Bonbon</t>
  </si>
  <si>
    <t>Mole Saint Nicolas</t>
  </si>
  <si>
    <t>Paillant</t>
  </si>
  <si>
    <t>Belle Anse</t>
  </si>
  <si>
    <t>Milot</t>
  </si>
  <si>
    <t>Grande Saline</t>
  </si>
  <si>
    <t>Mirebalais</t>
  </si>
  <si>
    <t>Aquin</t>
  </si>
  <si>
    <t>Bassin Bleu</t>
  </si>
  <si>
    <t>L'Asile</t>
  </si>
  <si>
    <t>Port-au-Prince</t>
  </si>
  <si>
    <t>Marigot</t>
  </si>
  <si>
    <t>Bahon</t>
  </si>
  <si>
    <t>Mont Organise</t>
  </si>
  <si>
    <t>Saint-Michel de l'Attal</t>
  </si>
  <si>
    <t>Hinche</t>
  </si>
  <si>
    <t>St. Louis du Sud</t>
  </si>
  <si>
    <t>Beaumont</t>
  </si>
  <si>
    <t>Anse A Foleur</t>
  </si>
  <si>
    <t>Grand Boucan</t>
  </si>
  <si>
    <t>Carrefour</t>
  </si>
  <si>
    <t>Cayes-Jacmel</t>
  </si>
  <si>
    <t>Ranquitte</t>
  </si>
  <si>
    <t>Terrier Rouge</t>
  </si>
  <si>
    <t>Marmelade</t>
  </si>
  <si>
    <t>Thomonde</t>
  </si>
  <si>
    <t>Cavaillon</t>
  </si>
  <si>
    <t>Petit Trou De Nippes</t>
  </si>
  <si>
    <t>Kenscoff</t>
  </si>
  <si>
    <t>Cotes de Fer</t>
  </si>
  <si>
    <t>La Victoire</t>
  </si>
  <si>
    <t>Carice</t>
  </si>
  <si>
    <t>Gonaives</t>
  </si>
  <si>
    <t>Belladere</t>
  </si>
  <si>
    <t>Roche-A-Bateau</t>
  </si>
  <si>
    <t>Les Irois</t>
  </si>
  <si>
    <t>Port De Paix</t>
  </si>
  <si>
    <t>Plaisance du Sud</t>
  </si>
  <si>
    <t>Tabarre</t>
  </si>
  <si>
    <t>Anse A Pitre</t>
  </si>
  <si>
    <t>Borgne</t>
  </si>
  <si>
    <t>Mombin Crochu</t>
  </si>
  <si>
    <t>Ennery</t>
  </si>
  <si>
    <t>Les Cayes</t>
  </si>
  <si>
    <t>Pestel</t>
  </si>
  <si>
    <t>La Tortue</t>
  </si>
  <si>
    <t>Arnaud</t>
  </si>
  <si>
    <t>Delmas</t>
  </si>
  <si>
    <t>Jacmel</t>
  </si>
  <si>
    <t>Limbe</t>
  </si>
  <si>
    <t>Trou du Nord</t>
  </si>
  <si>
    <t>L'Estere</t>
  </si>
  <si>
    <t>Thomassique</t>
  </si>
  <si>
    <t>Chambellan</t>
  </si>
  <si>
    <t>Chamsolme</t>
  </si>
  <si>
    <t>Baraderes</t>
  </si>
  <si>
    <t>Petion-Ville</t>
  </si>
  <si>
    <t>Grand Gosier</t>
  </si>
  <si>
    <t>Port Margot</t>
  </si>
  <si>
    <t>Sainte Suzanne</t>
  </si>
  <si>
    <t>Terre Neuve</t>
  </si>
  <si>
    <t>Cerca Carvajal</t>
  </si>
  <si>
    <t>Maniche</t>
  </si>
  <si>
    <t>Dame-Marie</t>
  </si>
  <si>
    <t>Miragoane</t>
  </si>
  <si>
    <t>Grand-Goave</t>
  </si>
  <si>
    <t>Pilate</t>
  </si>
  <si>
    <t>Caracol</t>
  </si>
  <si>
    <t>Gros Morne</t>
  </si>
  <si>
    <t>Saut d'Eau</t>
  </si>
  <si>
    <t>St. Jean du Sud</t>
  </si>
  <si>
    <t>Corail</t>
  </si>
  <si>
    <t>Jean Rabel</t>
  </si>
  <si>
    <t>Fonds Des Negres</t>
  </si>
  <si>
    <t>Croix-Des-Bouquets</t>
  </si>
  <si>
    <t>Quartier Morin</t>
  </si>
  <si>
    <t>Ferrier</t>
  </si>
  <si>
    <t>Saint-Marc</t>
  </si>
  <si>
    <t>Boucan Carre</t>
  </si>
  <si>
    <t>Arniquet</t>
  </si>
  <si>
    <t>Anse A Veau</t>
  </si>
  <si>
    <t>Fonds Verrettes</t>
  </si>
  <si>
    <t>Perches</t>
  </si>
  <si>
    <t>Savanette</t>
  </si>
  <si>
    <t>Coteaux</t>
  </si>
  <si>
    <t>Abricots</t>
  </si>
  <si>
    <t>Cabaret</t>
  </si>
  <si>
    <t>Plaine du Nord</t>
  </si>
  <si>
    <t>Valliere</t>
  </si>
  <si>
    <t>La Chapelle</t>
  </si>
  <si>
    <t>Port-a-Piment</t>
  </si>
  <si>
    <t>Cite Soleil</t>
  </si>
  <si>
    <t>Grande Riviere Du Nord</t>
  </si>
  <si>
    <t>Petite Riviere de l'Art</t>
  </si>
  <si>
    <t>Chantal</t>
  </si>
  <si>
    <t>Gressier</t>
  </si>
  <si>
    <t>Bas Limbe</t>
  </si>
  <si>
    <t>Desdunes</t>
  </si>
  <si>
    <t>Ile A Vache</t>
  </si>
  <si>
    <t>Leogane</t>
  </si>
  <si>
    <t>Plaisance</t>
  </si>
  <si>
    <t>Chardonnieres</t>
  </si>
  <si>
    <t>Petit Goave</t>
  </si>
  <si>
    <t>Cap Haitien</t>
  </si>
  <si>
    <t>Les Anglais</t>
  </si>
  <si>
    <t>Thomazeau</t>
  </si>
  <si>
    <t>Tiburon</t>
  </si>
  <si>
    <t>Anse A Galet</t>
  </si>
  <si>
    <t>St. Raphael</t>
  </si>
  <si>
    <t>Pointe A Raquette</t>
  </si>
  <si>
    <t xml:space="preserve">Centre </t>
  </si>
  <si>
    <t xml:space="preserve">Sud </t>
  </si>
  <si>
    <t>Nippes</t>
  </si>
  <si>
    <t>Sud_Est</t>
  </si>
  <si>
    <t>Nord_Est</t>
  </si>
  <si>
    <t>Grand_Anse</t>
  </si>
  <si>
    <t>Nord_Ouest</t>
  </si>
  <si>
    <t>Non_defini</t>
  </si>
  <si>
    <t>ECHO</t>
  </si>
  <si>
    <t>AVSI</t>
  </si>
  <si>
    <t>8- Vaccination/santé du bétail/ volaille</t>
  </si>
  <si>
    <t>S2A2- Appui á l'élevage/ pêche</t>
  </si>
  <si>
    <t>S4A1- Cantines scolaires</t>
  </si>
  <si>
    <t>1b- Plats chauds (cantines scolaires)</t>
  </si>
  <si>
    <t xml:space="preserve"> Nombre de transferts/ ménage</t>
  </si>
  <si>
    <t>6- Kit ou voucher agricole (semences, outils…)</t>
  </si>
  <si>
    <t>7- Kit ou voucher élevage ( bétail/ volaille/ alevin…)</t>
  </si>
  <si>
    <t>9- Kit AGR ou fonds microfinance</t>
  </si>
  <si>
    <t>CECI</t>
  </si>
  <si>
    <t>S1 A1 - Assistance alimentaire d'urgence (en nature ou cash)</t>
  </si>
  <si>
    <t>Inclus les transferts monétaires à usages multiples et autres transferts 
cash NON conditionnels</t>
  </si>
  <si>
    <t>2020
Q1</t>
  </si>
  <si>
    <t>2020
Q2</t>
  </si>
  <si>
    <t>2020
Q3</t>
  </si>
  <si>
    <t>2020
Q4</t>
  </si>
  <si>
    <t>Unité
RAPPEL</t>
  </si>
  <si>
    <t>TOTAL individus atteints en 2020</t>
  </si>
  <si>
    <t>Montant total reçu
(US$)</t>
  </si>
  <si>
    <t>Assistance alimentaire pour les ménages les plus affectés par l’insécurité alimentaire dans les zones classées en phase d’IPC 3 (Crise) et IPC 4 (Urgence) 2020</t>
  </si>
  <si>
    <t>Caritas</t>
  </si>
  <si>
    <t>Nombre de bénéficiaires 
2020</t>
  </si>
  <si>
    <t>2- E-money (telephone)</t>
  </si>
  <si>
    <t>1- Cash direct (en enveloppe)</t>
  </si>
  <si>
    <t>RÉALISATIONS  2020</t>
  </si>
  <si>
    <t>OSRO/HAI/002/BEL</t>
  </si>
  <si>
    <t>SFERA</t>
  </si>
  <si>
    <t>Mécanisme de transfert</t>
  </si>
  <si>
    <t>Mécanisme de distribution</t>
  </si>
  <si>
    <t>3- Virement (IMF ou banque)</t>
  </si>
  <si>
    <t>Valeur de chaque transfert ou voucher/ ménage
(GOURDE)</t>
  </si>
  <si>
    <t>Nom du prestataire de service financier</t>
  </si>
  <si>
    <t>S2A4- AGR, maraïchage ou coop. agricoles</t>
  </si>
  <si>
    <t>3- E-voucher</t>
  </si>
  <si>
    <t>4- Voucher papier</t>
  </si>
  <si>
    <t>Plan International Haiti</t>
  </si>
  <si>
    <t>DETAIL : ASSISTANCE CASH OU VOUCHER</t>
  </si>
  <si>
    <t>tre</t>
  </si>
  <si>
    <t>khk</t>
  </si>
  <si>
    <t>Partenaire principal</t>
  </si>
  <si>
    <t>Type de partenaire principal</t>
  </si>
  <si>
    <t>Nombre de bénéficiaires 
2021</t>
  </si>
  <si>
    <t>Nombre de femmes
(18-60 ans)</t>
  </si>
  <si>
    <t>Nombre d'hommes
(18-60 ans)</t>
  </si>
  <si>
    <t>Nombre de filles
 (&lt; 18 ans)</t>
  </si>
  <si>
    <t>Nombre de garçons
 (&lt; 18 ans)</t>
  </si>
  <si>
    <t>Nombre de femmes
(&gt; 60 ans)</t>
  </si>
  <si>
    <t>Nombre d'hommes
(&gt; 60 ans)</t>
  </si>
  <si>
    <t>POUR QUI       (planifications)</t>
  </si>
  <si>
    <t>Autofilled*</t>
  </si>
  <si>
    <t>Total désagrégé 
par genre et age</t>
  </si>
  <si>
    <t>TOTAL individus atteints en 2021</t>
  </si>
  <si>
    <t>February-21</t>
  </si>
  <si>
    <t>March-21</t>
  </si>
  <si>
    <t>April-21</t>
  </si>
  <si>
    <t>May-21</t>
  </si>
  <si>
    <t>June-21</t>
  </si>
  <si>
    <t>July-21</t>
  </si>
  <si>
    <t>August-21</t>
  </si>
  <si>
    <t>September-21</t>
  </si>
  <si>
    <t>October-21</t>
  </si>
  <si>
    <t>November-21</t>
  </si>
  <si>
    <t>December-21</t>
  </si>
  <si>
    <t>RÉALISATIONS  2021</t>
  </si>
  <si>
    <t>Unité
RAPPEL2</t>
  </si>
  <si>
    <t>TOTAL 
par UNITÉ
2021</t>
  </si>
  <si>
    <t>Admin1_PCODE</t>
  </si>
  <si>
    <t>Admin2_PCODE</t>
  </si>
  <si>
    <t>Montant total transféré</t>
  </si>
  <si>
    <t>OCHA</t>
  </si>
  <si>
    <t>OSS2.2</t>
  </si>
  <si>
    <t>OSS1.1</t>
  </si>
  <si>
    <t>OSS3.2</t>
  </si>
  <si>
    <t>S2 A3b - Soutien moyens existence/
Argent ou nourriture contre travail</t>
  </si>
  <si>
    <t>Inclus la réhabilitation des périmètres irrigués et activités d’aménagement de parcelles agro-forestières</t>
  </si>
  <si>
    <t>S2 A3 - Soutien moyens existence/ transferts monetaires à usages multiples</t>
  </si>
  <si>
    <t xml:space="preserve">Soutien aux filets de sécurité productif à travers des transferts monétaires inconditionnels (cash+ ou cash à usages multiples) </t>
  </si>
  <si>
    <t>S2A3- Soutien résilience/ transferts cash usage mult.</t>
  </si>
  <si>
    <t>Nombre de structures départementales ayant mis en place avec la CNSA le SAP-SSA</t>
  </si>
  <si>
    <t>X</t>
  </si>
  <si>
    <t>Renforcement du Système d’Alerte Précoce et de Surveillance de la Sécurité Alimentaire (SAP-SSA), incluant le suivi des prix des produits alimentaires essentiels sur les marchés.</t>
  </si>
  <si>
    <t>S3A4</t>
  </si>
  <si>
    <t>Nombre de structures nationales, départementales et communcales de l'Etat soutenues dans la gestion des risques et désastres</t>
  </si>
  <si>
    <t>Renforcement des capacités institutionnelles et des communautés en réduction et gestion des risques et crises dans le secteur agricole</t>
  </si>
  <si>
    <t>OSS 4.3 : Les institutions nationales, départementales, communales, locales et la société civile impliquées dans la gestion des risques et désastres ont leurs capacités renforcées dans les domaines de i) prévention et atténuation, ii) de préparation, iii) de coordination et de la réponse aux catastrophes.</t>
  </si>
  <si>
    <t>S3A3</t>
  </si>
  <si>
    <t>300 000</t>
  </si>
  <si>
    <t>Nombre de kits agricoles disponibles dans le stock de contingence</t>
  </si>
  <si>
    <t>Maintien opérationnel d’un stock de contingence en semences et outils agricoles</t>
  </si>
  <si>
    <t>S3A2</t>
  </si>
  <si>
    <t>Nombre de rations disponibles dans le stock de contingence (personne/jour)</t>
  </si>
  <si>
    <t>OSS 4.2 : La capacité d'autosuffisance d’au moins 60% de la population ciblée est rétablie grâce à un accès prévisible et équitable aux moyens de subsistance, au plus entre 1 et 3 mois après le choc (ou plus en fonction de l’ampleur du choc).</t>
  </si>
  <si>
    <t>S3A1</t>
  </si>
  <si>
    <t>100 000</t>
  </si>
  <si>
    <t>OSS 4.1: Le niveau d'accès aux services de base avant le choc est rétabli pour au moins 60% de la population ciblée, au plus entre 1 à 3 mois (ou plus en fonction de l’ampleur du choc).</t>
  </si>
  <si>
    <t xml:space="preserve">OS 4 : Au moins 60% des personnes ciblées à la suite d’une catastrophe naturelle ou d’un autre choc* bénéficient d'une intervention opportune, efficace et coordonnée.
</t>
  </si>
  <si>
    <t>reporting ad-hoc</t>
  </si>
  <si>
    <t>Taux de couverture des activités par des mécanismes de consultation, suivi et pilotage des interventions</t>
  </si>
  <si>
    <t>x</t>
  </si>
  <si>
    <t>Mise en place de mécanisme de consultation, suivi et pilotage des interventions, incluant les groupes vulnérables: Comités de pilotage, Ateliers participatifs, Enquetes post-interventions</t>
  </si>
  <si>
    <t>Taux de couverture des activités par des mécanismes de gestion des feedbacks et des plaintes</t>
  </si>
  <si>
    <t>Mise-en-place des mécanismes de gestion des feedback et des plaintes (CFM) sur le déroulement des activités, accessibles facilement aux groupes les plus vulnérables”.</t>
  </si>
  <si>
    <t xml:space="preserve">OSS 3.3 : En 2021 et 2022, 100% de personnes affectées sont engagées d’une manière inclusive et non-discriminatoire dans la définition de leurs besoins, la planification, la mise en œuvre, le suivi et l’évaluation de la réponse humanitaire. </t>
  </si>
  <si>
    <t>% de S1A1</t>
  </si>
  <si>
    <t>65 000</t>
  </si>
  <si>
    <t>Nombre de personnes vivant avec un handicap ciblées par les activités d'assistance alimentaire et d'appui aux moyens d'existence</t>
  </si>
  <si>
    <t>Ciblage prioritaire et protection/ renforcement des moyens d’existence des groupes les plus vulnérables, notamment les personnes vivants avec un handicap afin qu’ils trouvent leur autonomie (5% des populations ciblées dans les activités de l’OSS2.2)</t>
  </si>
  <si>
    <t>S2A1 +
S2A2</t>
  </si>
  <si>
    <t>380 000</t>
  </si>
  <si>
    <t>Nombre de personnes ciblées par les activités d'appui à l'agriculture/ élevage/ pêche/ forêstrie</t>
  </si>
  <si>
    <t>Assistance d’urgence pour la protection et la restauration des moyens d’existence des personnes vulnérable (en phase 3 et 4) à travers la relance de leurs actifs productifs liés à la production agricole, l’élevage, la pêche et la foresterie</t>
  </si>
  <si>
    <t>OSS 3.2 : D’ici fin 2022, 40% du nombre de personnes ciblées parmi les groupes les plus vulnérables, en particulier les femmes et les personnes en situation d’handicap bénéficieront d’une assistance spécifique qui renforcera leurs capacités d’autonomisation.</t>
  </si>
  <si>
    <t>Augmentation du taux d’accès aux services de prévention et de prise en charge minimum</t>
  </si>
  <si>
    <t>Mise en place de services de prévention et de prise en charge minimum qui répondent aux besoins spécifiques identifiés par les personnes à risque et/ou survivant(e)s de violence, d’exclusion, d’abus et/ou d’exploitation y compris sexuels.</t>
  </si>
  <si>
    <t>OSS 3.1 : D’ici fin 2022, dans les communautés ciblées, augmentation de 60% de l’accès aux services de prévention et de prise en charge minimum qui répondent aux besoins spécifiques identifiés par les personnes à risque et/ou survivant(e)s de violence, d’exclusion, d’abus et/ou d’exploitation y compris sexuels.</t>
  </si>
  <si>
    <t xml:space="preserve">OS 3 : Tout au long du cycle de programme humanitaire, les actions entreprises contribuent à renforcer la protection de / la redevabilité envers 1,5 million de personnes.
</t>
  </si>
  <si>
    <t xml:space="preserve">OSS 2.3: D’ici fin 2022, l’excès de morbidité et de mortalité dus à [certaines maladies évitables pertinentes dans le contexte local*] ou aux complications obstétricales parmi la population ciblée est réduit de 60%.  </t>
  </si>
  <si>
    <t>S2A3</t>
  </si>
  <si>
    <t>150 000</t>
  </si>
  <si>
    <t>S1A1</t>
  </si>
  <si>
    <t>1 300 000</t>
  </si>
  <si>
    <t>OSS 2.2 : En 2021 et 2022, l’accès à la nourriture et le renforcement rapide des moyens de subsistance  pour 1 000 000 personnes en IPC phase 3 et 4 est assuré à travers des interventions d’urgence.</t>
  </si>
  <si>
    <t>OSS 2.1: D’ici fin 2022, l’accès sensible au genre, à l‘âge et au handicap aux services essentiels (éducation, santé, eau, protection, habitation) dans les zones géographiques ciblées est renforcé pour 500 000 personnes.</t>
  </si>
  <si>
    <t xml:space="preserve">OS 2 : D'ici fin 2022, 60% de la population ciblée a la capacité de satisfaire à ses besoins essentiels (éducation, santé, eau, alimentation, habitat, protection).
</t>
  </si>
  <si>
    <t>Reporting ad-hoc</t>
  </si>
  <si>
    <t>Nombre de structures de l'Etat soutenues dans leur suivi-encadrement de l'entretien des infrastructures agricoles réhabilités par le cash for work (cible: une DDA/ département + CNSA)</t>
  </si>
  <si>
    <t>OSS 1.3 : La protection des filles et des garçons, les moyens d’existence et l’accessibilité aux services essentiels d’au moins 40% des personnes ciblées dans les zones géographiques prioritaires sont renforcés à travers des activités qui contribuent à la réalisation de la politique nationale de protection et de promotion sociales.</t>
  </si>
  <si>
    <t>S2A3b</t>
  </si>
  <si>
    <t>Nombre de personnes ciblées par les activités de type "argent/nourriture contre travail"</t>
  </si>
  <si>
    <t>S2A4</t>
  </si>
  <si>
    <t>Nombre de groupements de producteurs communautaires soutenus</t>
  </si>
  <si>
    <t>Soutien des greniers/ stocks céréaliers communautaires ainsi que les Groupements de production artisanal de semences (GPAS) et groupements de producteurs.</t>
  </si>
  <si>
    <t>Nombre de plans de développement communautaire mis-en-place sur la résilience aux chocs
 (cible: un par commune prioritaire)</t>
  </si>
  <si>
    <t>Soutien des plans de développement communautaires de lutte contre les changements climatiques (lutte contre l’érosion des sols, retenus d’eau…), ainsi que le renforcement des capacités des institutions qui les accompagne</t>
  </si>
  <si>
    <t>Nombre de personnes engagées dans une AGR ou coopérative agricole ou IMF/ AVEC</t>
  </si>
  <si>
    <t>Structuration et renforcement des capacités d’organisations communautaires de base (groupements, associations) qui accompagnent les populations vulnérables en phases 3 et 4, à travers des Activités génératrice de revenu, Associations villageoises d’épargne et de crédit ou coopératives agricoles</t>
  </si>
  <si>
    <t>OSS 1.1 : La collaboration et les synergies effectives entre les acteurs de développement et humanitaires locaux, nationaux et internationaux renforcent, dans les zones géographiques prioritaires, la résilience aux chocs des ménages et des communautés.</t>
  </si>
  <si>
    <t xml:space="preserve">OS 1 : D'ici fin 2022, les efforts conjoints des acteurs humanitaires et du développement contribueront à une réduction d’au moins 20% du nombre de personnes ayant besoin d'une assistance humanitaire
</t>
  </si>
  <si>
    <t>FSS Haïti</t>
  </si>
  <si>
    <t>Transversal</t>
  </si>
  <si>
    <t>Accès</t>
  </si>
  <si>
    <t>Services</t>
  </si>
  <si>
    <t>Personnes</t>
  </si>
  <si>
    <t>Budget par activité (USD)</t>
  </si>
  <si>
    <t>Nombre de personnes ciblées par activité</t>
  </si>
  <si>
    <t>Indicateur de suivi pour l'activité</t>
  </si>
  <si>
    <t>Type d'activité</t>
  </si>
  <si>
    <t>Objectifs spécifiques
intersectoriels</t>
  </si>
  <si>
    <t>Objectifs stratégiques intersectoriels</t>
  </si>
  <si>
    <t>S2A5- Greniers communaut. et group-t producteurs</t>
  </si>
  <si>
    <t>S2A5</t>
  </si>
  <si>
    <t>S2A3b- Soutien résilience/ cash-food for work</t>
  </si>
  <si>
    <t>OSS1.2</t>
  </si>
  <si>
    <t>OSS2.3</t>
  </si>
  <si>
    <t>S2 A5 - Greniers communautaires/ groupements de producteurs</t>
  </si>
  <si>
    <r>
      <t xml:space="preserve">OSS 1.2 : D’ici fin 2022, 200 000 ménages en phase 3 et 4 de l’IPC ont retrouvé leurs capacités d’auto-suffisance alimentaire à travers le renforcement de </t>
    </r>
    <r>
      <rPr>
        <b/>
        <sz val="10"/>
        <color theme="1"/>
        <rFont val="Arial"/>
        <family val="2"/>
      </rPr>
      <t>l’accès sensible au genre et à l’âge (+handicap)</t>
    </r>
    <r>
      <rPr>
        <sz val="10"/>
        <color theme="1"/>
        <rFont val="Arial"/>
        <family val="2"/>
      </rPr>
      <t xml:space="preserve"> à l’assistance alimentaire solidaire et la restauration durable de leurs actifs productifs
</t>
    </r>
  </si>
  <si>
    <t>10 000 000</t>
  </si>
  <si>
    <t xml:space="preserve">Renforcer la coordination des services décentralisés de l’Etat et la planification participative afin d’améliorer l’accès et la pérennité des actifs productifs et des moyens d’existence, notamment la CNSA et les DDA du MARNDR en suivi- encadrement de l’entretien des d’infrastructures agricoles réhabilitées par le cash for work
</t>
  </si>
  <si>
    <t>112 000 000</t>
  </si>
  <si>
    <t xml:space="preserve">Soutien aux filets de sécurité productif à travers des transferts monétaires inconditionnels (cash+ ou cash à usages multiples) accompagnant les intrants et matériels fournis aux ménages vulnérables, en phases 3 et 4 de l’IPC, pour la relance de leurs moyens d’existence. </t>
  </si>
  <si>
    <t>24 500 000</t>
  </si>
  <si>
    <t>10 départements</t>
  </si>
  <si>
    <t xml:space="preserve"> maintien opérationnel d’un stock de contingence en rations alimentaires équivalent à un mois de ration complète.</t>
  </si>
  <si>
    <t xml:space="preserve"> maintien opérationnel d’un stock de contingence en semences et outils agricoles</t>
  </si>
  <si>
    <t>Organisation d’activités d’argent contre le travail « cash/food for work » en faveur des ménages vulnérables, en phase 3 et 4.  Identifier des communes / zones de moyen d'existence et comment cela repond specifiquement aux personnes en situation de handicap/ genre</t>
  </si>
  <si>
    <t xml:space="preserve">Nombre de personnes ciblées par les activités d'assistance alimentaire
 Nombre de personnes ciblée de manière specifique </t>
  </si>
  <si>
    <t>Assistance alimentaire d’urgence pour les personnes en phases 3 (5%) et 4 (100%) de l’IPC. Travail avec les associations d'handicapés pour entrer en contact avec les ménages concernés et faciliter la mise en oeuvre des activités</t>
  </si>
  <si>
    <t xml:space="preserve">Nombre de personnes ciblées par les activités de type "transfert cash à usages multiples"
Nombre de personnes ciblée de manière specifique </t>
  </si>
  <si>
    <t xml:space="preserve">Inclus les activités maraicheres  et le soutien aux coopératives de microfinance et associations d'épargne et de crédit </t>
  </si>
  <si>
    <t>S2 A4 - AGR / IMF &amp; Associations villageaoises E&amp;C</t>
  </si>
  <si>
    <t>S3 A3 - Plan de dvlt communautaire</t>
  </si>
  <si>
    <t>S3A2 - Stock de contingence agro</t>
  </si>
  <si>
    <t>S3A1- Stock de contingence alimentaire</t>
  </si>
  <si>
    <t>S3A3- Plan dvlt comm/ chang-t climatique</t>
  </si>
  <si>
    <t>S3 A1 - Stock de contingence alimentaire</t>
  </si>
  <si>
    <t>S3 A2 - Stock de contingence agro</t>
  </si>
  <si>
    <t>OSS4.3</t>
  </si>
  <si>
    <t>S3A4- Appui SAP-SSA départements</t>
  </si>
  <si>
    <t>S3 A4 - Soutien SAP-SSA/ EWEA</t>
  </si>
  <si>
    <t>Food/Cash for work/assets</t>
  </si>
  <si>
    <t>Food/Cash for training</t>
  </si>
  <si>
    <t>Food assistance (cash / voucher / in kind)</t>
  </si>
  <si>
    <t>Multi-purpose cash (MPC)</t>
  </si>
  <si>
    <t>Animal Destocking</t>
  </si>
  <si>
    <t>Distribution of agricultural kits (crops, vegetables, seeds packages)</t>
  </si>
  <si>
    <t>Distribution of agricultural kits (livestock)</t>
  </si>
  <si>
    <t>Distribution of agricultural kits (fishery)</t>
  </si>
  <si>
    <t>Distribution of agricultural kits (forestry)</t>
  </si>
  <si>
    <t>Livestock treatment &amp; vaccination</t>
  </si>
  <si>
    <t>Nutrition sensitive kits (vegetable kits / Kitchen gardens kits)</t>
  </si>
  <si>
    <t>Farmer field schools (FFS) and farmers trainings</t>
  </si>
  <si>
    <t>Vocational Training</t>
  </si>
  <si>
    <t>Village Savings/Loans Associations (VSLAs)</t>
  </si>
  <si>
    <t>Incoming generating activities/small grants /CAHW</t>
  </si>
  <si>
    <t>DRR / community infrastructures</t>
  </si>
  <si>
    <t>Capacity building (for FSC partners, Govt stakeholders, etc.)</t>
  </si>
  <si>
    <t>Early Warning</t>
  </si>
  <si>
    <t>Other (please specify)</t>
  </si>
  <si>
    <t>Domaine d'intervention</t>
  </si>
  <si>
    <t>Assistance alimentaire</t>
  </si>
  <si>
    <t>Appui à l'agriculture et aux moyens d'existence</t>
  </si>
  <si>
    <t>Appui institutionnel</t>
  </si>
  <si>
    <t>MARNDR</t>
  </si>
  <si>
    <t>BND</t>
  </si>
  <si>
    <t>ADRA</t>
  </si>
  <si>
    <t>BDEPAP</t>
  </si>
  <si>
    <t>Unicef</t>
  </si>
  <si>
    <t>SIDA</t>
  </si>
  <si>
    <t xml:space="preserve"> </t>
  </si>
  <si>
    <t>AECID</t>
  </si>
  <si>
    <t>CD92</t>
  </si>
  <si>
    <t>DDC</t>
  </si>
  <si>
    <t>AMC</t>
  </si>
  <si>
    <t>BONFED</t>
  </si>
  <si>
    <t>MAC Fondation/ HSF</t>
  </si>
  <si>
    <t>Latter-day Saint Charities (LDS)</t>
  </si>
  <si>
    <t xml:space="preserve">Mars Chocolate </t>
  </si>
  <si>
    <t>Chaine du Bonheur</t>
  </si>
  <si>
    <t>BHA</t>
  </si>
  <si>
    <t>COmON Foundation</t>
  </si>
  <si>
    <t>OSRO/HAI/004/BEL</t>
  </si>
  <si>
    <t>OSRO/GLO/017/CHA</t>
  </si>
  <si>
    <t>CWS</t>
  </si>
  <si>
    <t>AFD</t>
  </si>
  <si>
    <t>BMZ</t>
  </si>
  <si>
    <t>DGD</t>
  </si>
  <si>
    <t>PSI</t>
  </si>
  <si>
    <t>HHTI20-FSC-165769-1</t>
  </si>
  <si>
    <t>PAP/HT02.01.021.SMP1 - HT02.03.031.SMP1/SF/BND/009-2019</t>
  </si>
  <si>
    <t>PAP/HT02.01.021.SMP1/SF/AMURT-HAITI/010-2019</t>
  </si>
  <si>
    <t>PAP/HT02.01.021.SMP1/SF/BDEPAP/008-2019</t>
  </si>
  <si>
    <t>SUD/HT02.04.041.ACL1/CBT/RES/AVSI 001-2019</t>
  </si>
  <si>
    <t>SPAD</t>
  </si>
  <si>
    <t>CDB</t>
  </si>
  <si>
    <t>Tearfund UK</t>
  </si>
  <si>
    <t>WVC</t>
  </si>
  <si>
    <t>1.       Action Précoce pour la préservation des moyens d’existence des ménages vulnérables affectés par la crise de la Pandémie COVID-19 en Haïti</t>
  </si>
  <si>
    <t>Pas encore sélectionné</t>
  </si>
  <si>
    <t>Preventing and responding to the impact of COVID-19 outbreak on food security</t>
  </si>
  <si>
    <t xml:space="preserve">Amélioration des moyens de subsistance des ménages vulnérables dans le département du Nord-est d’Haïti. </t>
  </si>
  <si>
    <t>CEHPADER</t>
  </si>
  <si>
    <t>Le Levier</t>
  </si>
  <si>
    <t>Western Union</t>
  </si>
  <si>
    <t>Assistance alimentaire pour création d’actifs (transferts monétaires) pour le renforcement de la résilience</t>
  </si>
  <si>
    <t>Programme des Cantines Scolaires 2019-2019</t>
  </si>
  <si>
    <t>Programme des Cantines Scolaires 2019-2020</t>
  </si>
  <si>
    <t>Programme des Cantines Scolaires 2019-2023</t>
  </si>
  <si>
    <t>Sud</t>
  </si>
  <si>
    <t>Habitant de la zone périubaine et urbaine bénéficiaires de l'appui en maraichage, du cash+ et des kits hygiéniques pour la protection contre le CODIV-19</t>
  </si>
  <si>
    <t xml:space="preserve">Ménages habitant dans les communes indetifiées comme susceptibles d'être affectées par le cyclone après l'alerte </t>
  </si>
  <si>
    <t>CERF UFE 2020 COVID19, zone urbaine de Jérémie, 1000 bénéficiaires, cash+ maraïchage+ kit d'hygiène pour la protection contre le CODIV-19</t>
  </si>
  <si>
    <t>3 cycles complets au 2e trimestre</t>
  </si>
  <si>
    <t>2e cycle en sept-oct</t>
  </si>
  <si>
    <t>Pour le deuxième trimèstre, après fermeture des écoles à cause du covid-19, une distribution de rations sèches utilisant les stocks au niveau des écoles a été faite. Etant donné qu'il s'agissait de rations familiales, le nombre de personnes assistées dépasse celui des bénéficiaires planifiés (les élèves seulement).</t>
  </si>
  <si>
    <t>1er groupe de bénéficiaires</t>
  </si>
  <si>
    <t>2e groupe de bénéficiaires</t>
  </si>
  <si>
    <t>Association de producteurs</t>
  </si>
  <si>
    <t>Aménagements agro-forestiers (reforestation, gestion de bassins versants, canaux irriguations…)</t>
  </si>
  <si>
    <t>Constructions d’infrastructures rurales (marchés physiques, dessertes rurales, routes secondaires…</t>
  </si>
  <si>
    <t>RRC (réduction risque de catastrophe) : toutes les activités axées sur cette approche</t>
  </si>
  <si>
    <t>Appui à la production semencière</t>
  </si>
  <si>
    <t>Appui aux chaines de valeur (hors semences)</t>
  </si>
  <si>
    <t>Appui institutionnel (toutes les activités visant les structures étatiques), inclus SAP-SSA (EWEA)</t>
  </si>
  <si>
    <t>TOTAL individus plannifiés
2021</t>
  </si>
  <si>
    <t>Autre bailleur ou type de fonds</t>
  </si>
  <si>
    <t>fonds propres</t>
  </si>
  <si>
    <t>BID</t>
  </si>
  <si>
    <t>Banque Mondiale</t>
  </si>
  <si>
    <t>PAGAI</t>
  </si>
  <si>
    <t>Secteur privé</t>
  </si>
  <si>
    <t>Global Hub</t>
  </si>
  <si>
    <t>BMU</t>
  </si>
  <si>
    <t>MISEREOR</t>
  </si>
  <si>
    <t>PNUE</t>
  </si>
  <si>
    <t>gov Canada</t>
  </si>
  <si>
    <t>gov Suisse</t>
  </si>
  <si>
    <t>gov France</t>
  </si>
  <si>
    <t>Bailleur principal</t>
  </si>
  <si>
    <t>Bailleur 
principal</t>
  </si>
  <si>
    <t>Code projet</t>
  </si>
  <si>
    <t>Dvlp-t/ moyen-long terme</t>
  </si>
  <si>
    <t>HRP OS4 - prép choc/ contingence</t>
  </si>
  <si>
    <t>HRP réponse choc naturel</t>
  </si>
  <si>
    <t>HRP réponse régulière</t>
  </si>
  <si>
    <t>HRP réponse autre choc</t>
  </si>
  <si>
    <t>gov Irish Aid</t>
  </si>
  <si>
    <t>gov USAID</t>
  </si>
  <si>
    <t>Union Européenne</t>
  </si>
  <si>
    <t>gFSC</t>
  </si>
  <si>
    <t>== AUTRE (préciser)</t>
  </si>
  <si>
    <t>TOTAL individus plannifiés
2020</t>
  </si>
  <si>
    <t>TOTAL 
par UNITÉ 2020</t>
  </si>
  <si>
    <t>January-21</t>
  </si>
  <si>
    <t>% pers. avec handicap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</si>
</sst>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quot;$&quot;#,##0"/>
    <numFmt numFmtId="165" formatCode="_(* #,##0_);_(* \(#,##0\);_(* &quot;-&quot;??_);_(@_)"/>
    <numFmt numFmtId="166" formatCode="d/m/yyyy"/>
    <numFmt numFmtId="167" formatCode="[$HTG]\ #,##0"/>
    <numFmt numFmtId="168" formatCode="&quot;$&quot;#,##0.00"/>
    <numFmt numFmtId="169" formatCode="[$-409]mmmm/yy;@"/>
    <numFmt numFmtId="170" formatCode="[$$-409]#,##0"/>
  </numFmts>
  <fonts count="56" x14ac:knownFonts="1">
    <font>
      <sz val="11"/>
      <color theme="1"/>
      <name val="Calibri"/>
      <family val="2"/>
      <scheme val="minor"/>
    </font>
    <font>
      <sz val="11"/>
      <color theme="1"/>
      <name val="Calibri"/>
      <family val="2"/>
      <scheme val="minor"/>
    </font>
    <font>
      <sz val="14"/>
      <color theme="1"/>
      <name val="Calibri"/>
      <family val="2"/>
      <scheme val="minor"/>
    </font>
    <font>
      <sz val="11"/>
      <color theme="7" tint="-0.249977111117893"/>
      <name val="Calibri"/>
      <family val="2"/>
      <scheme val="minor"/>
    </font>
    <font>
      <sz val="10"/>
      <name val="Arial"/>
      <family val="2"/>
    </font>
    <font>
      <b/>
      <sz val="14"/>
      <color theme="1"/>
      <name val="Calibri"/>
      <family val="2"/>
      <scheme val="minor"/>
    </font>
    <font>
      <i/>
      <sz val="11"/>
      <color theme="0" tint="-0.34998626667073579"/>
      <name val="Calibri"/>
      <family val="2"/>
      <scheme val="minor"/>
    </font>
    <font>
      <b/>
      <i/>
      <sz val="9"/>
      <color theme="0" tint="-0.34998626667073579"/>
      <name val="Calibri"/>
      <family val="2"/>
      <scheme val="minor"/>
    </font>
    <font>
      <sz val="11"/>
      <name val="Calibri"/>
      <family val="2"/>
      <scheme val="minor"/>
    </font>
    <font>
      <b/>
      <sz val="18"/>
      <color theme="0"/>
      <name val="Calibri"/>
      <family val="2"/>
      <scheme val="minor"/>
    </font>
    <font>
      <sz val="14"/>
      <color theme="0"/>
      <name val="Calibri"/>
      <family val="2"/>
      <scheme val="minor"/>
    </font>
    <font>
      <sz val="14"/>
      <name val="Calibri"/>
      <family val="2"/>
      <scheme val="minor"/>
    </font>
    <font>
      <sz val="10"/>
      <name val="Arial"/>
      <family val="2"/>
    </font>
    <font>
      <sz val="11"/>
      <color theme="0" tint="-0.34998626667073579"/>
      <name val="Calibri"/>
      <family val="2"/>
      <scheme val="minor"/>
    </font>
    <font>
      <sz val="9"/>
      <color indexed="81"/>
      <name val="Tahoma"/>
      <family val="2"/>
    </font>
    <font>
      <i/>
      <sz val="10"/>
      <color theme="2" tint="-0.249977111117893"/>
      <name val="Calibri"/>
      <family val="2"/>
      <scheme val="minor"/>
    </font>
    <font>
      <b/>
      <i/>
      <sz val="10"/>
      <color theme="0"/>
      <name val="Calibri"/>
      <family val="2"/>
      <scheme val="minor"/>
    </font>
    <font>
      <sz val="8"/>
      <name val="Calibri"/>
      <family val="2"/>
      <scheme val="minor"/>
    </font>
    <font>
      <b/>
      <sz val="11"/>
      <color theme="0"/>
      <name val="Calibri"/>
      <family val="2"/>
      <scheme val="minor"/>
    </font>
    <font>
      <sz val="11"/>
      <color theme="0"/>
      <name val="Calibri"/>
      <family val="2"/>
      <scheme val="minor"/>
    </font>
    <font>
      <sz val="20"/>
      <color theme="0"/>
      <name val="Impact"/>
      <family val="2"/>
    </font>
    <font>
      <sz val="16"/>
      <color theme="0"/>
      <name val="Impact"/>
      <family val="2"/>
    </font>
    <font>
      <b/>
      <sz val="22"/>
      <color theme="0"/>
      <name val="Calibri"/>
      <family val="2"/>
      <scheme val="minor"/>
    </font>
    <font>
      <i/>
      <sz val="10"/>
      <color theme="0"/>
      <name val="Calibri"/>
      <family val="2"/>
      <scheme val="minor"/>
    </font>
    <font>
      <i/>
      <sz val="11"/>
      <color theme="0"/>
      <name val="Calibri"/>
      <family val="2"/>
      <scheme val="minor"/>
    </font>
    <font>
      <sz val="12"/>
      <color theme="0"/>
      <name val="Calibri"/>
      <family val="2"/>
      <scheme val="minor"/>
    </font>
    <font>
      <b/>
      <sz val="12"/>
      <color theme="0"/>
      <name val="Calibri"/>
      <family val="2"/>
      <scheme val="minor"/>
    </font>
    <font>
      <sz val="16"/>
      <color theme="0"/>
      <name val="Calibri"/>
      <family val="2"/>
      <scheme val="minor"/>
    </font>
    <font>
      <sz val="18"/>
      <color theme="0"/>
      <name val="Impact"/>
      <family val="2"/>
    </font>
    <font>
      <i/>
      <sz val="14"/>
      <color theme="0"/>
      <name val="Calibri"/>
      <family val="2"/>
      <scheme val="minor"/>
    </font>
    <font>
      <b/>
      <sz val="10"/>
      <color rgb="FFFF0000"/>
      <name val="Calibri Light"/>
      <family val="2"/>
      <scheme val="major"/>
    </font>
    <font>
      <sz val="20"/>
      <color rgb="FFFF0000"/>
      <name val="Impact"/>
      <family val="2"/>
    </font>
    <font>
      <sz val="10"/>
      <color rgb="FF000000"/>
      <name val="Arial"/>
      <family val="2"/>
    </font>
    <font>
      <sz val="11"/>
      <color rgb="FF000000"/>
      <name val="Arial"/>
      <family val="2"/>
    </font>
    <font>
      <sz val="10"/>
      <color theme="1"/>
      <name val="Arial"/>
      <family val="2"/>
    </font>
    <font>
      <sz val="8"/>
      <color theme="1"/>
      <name val="Arial"/>
      <family val="2"/>
    </font>
    <font>
      <sz val="11"/>
      <name val="Arial"/>
      <family val="2"/>
    </font>
    <font>
      <b/>
      <sz val="10"/>
      <color rgb="FF000000"/>
      <name val="Arial"/>
      <family val="2"/>
    </font>
    <font>
      <b/>
      <sz val="11"/>
      <color rgb="FF000000"/>
      <name val="Arial"/>
      <family val="2"/>
    </font>
    <font>
      <b/>
      <sz val="9"/>
      <color theme="1"/>
      <name val="Arial"/>
      <family val="2"/>
    </font>
    <font>
      <b/>
      <sz val="11"/>
      <color theme="1"/>
      <name val="Arial"/>
      <family val="2"/>
    </font>
    <font>
      <b/>
      <sz val="10"/>
      <color theme="1"/>
      <name val="Arial"/>
      <family val="2"/>
    </font>
    <font>
      <sz val="10"/>
      <color rgb="FFFF0000"/>
      <name val="Arial"/>
      <family val="2"/>
    </font>
    <font>
      <strike/>
      <sz val="10"/>
      <color rgb="FF000000"/>
      <name val="Arial"/>
      <family val="2"/>
    </font>
    <font>
      <strike/>
      <sz val="10"/>
      <color theme="1"/>
      <name val="Arial"/>
      <family val="2"/>
    </font>
    <font>
      <b/>
      <sz val="18"/>
      <color theme="1"/>
      <name val="Calibri"/>
      <family val="2"/>
      <scheme val="minor"/>
    </font>
    <font>
      <b/>
      <sz val="20"/>
      <color theme="1"/>
      <name val="Calibri"/>
      <family val="2"/>
      <scheme val="minor"/>
    </font>
    <font>
      <b/>
      <sz val="18"/>
      <name val="Calibri"/>
      <family val="2"/>
      <scheme val="minor"/>
    </font>
    <font>
      <sz val="11"/>
      <color theme="4" tint="-0.249977111117893"/>
      <name val="Calibri"/>
      <family val="2"/>
      <scheme val="minor"/>
    </font>
    <font>
      <sz val="11"/>
      <name val="Calibri"/>
      <scheme val="minor"/>
    </font>
    <font>
      <sz val="11"/>
      <color theme="1"/>
      <name val="Calibri"/>
      <scheme val="minor"/>
    </font>
    <font>
      <sz val="11"/>
      <color theme="0" tint="-0.499984740745262"/>
      <name val="Calibri"/>
      <family val="2"/>
      <scheme val="minor"/>
    </font>
    <font>
      <sz val="10"/>
      <color theme="2" tint="-0.249977111117893"/>
      <name val="Calibri"/>
      <family val="2"/>
      <scheme val="minor"/>
    </font>
    <font>
      <b/>
      <i/>
      <sz val="11"/>
      <color theme="0" tint="-0.34998626667073579"/>
      <name val="Calibri"/>
      <family val="2"/>
      <scheme val="minor"/>
    </font>
    <font>
      <b/>
      <sz val="14"/>
      <color theme="0" tint="-0.499984740745262"/>
      <name val="Calibri"/>
      <family val="2"/>
      <scheme val="minor"/>
    </font>
    <font>
      <i/>
      <sz val="10"/>
      <color theme="2" tint="-0.249977111117893"/>
      <name val="Calibri"/>
      <scheme val="minor"/>
    </font>
  </fonts>
  <fills count="18">
    <fill>
      <patternFill patternType="none"/>
    </fill>
    <fill>
      <patternFill patternType="gray125"/>
    </fill>
    <fill>
      <patternFill patternType="solid">
        <fgColor rgb="FF066B80"/>
        <bgColor indexed="64"/>
      </patternFill>
    </fill>
    <fill>
      <patternFill patternType="solid">
        <fgColor rgb="FF0594AF"/>
        <bgColor indexed="64"/>
      </patternFill>
    </fill>
    <fill>
      <patternFill patternType="solid">
        <fgColor theme="0" tint="-4.9989318521683403E-2"/>
        <bgColor indexed="64"/>
      </patternFill>
    </fill>
    <fill>
      <patternFill patternType="solid">
        <fgColor rgb="FF043B47"/>
        <bgColor indexed="64"/>
      </patternFill>
    </fill>
    <fill>
      <patternFill patternType="solid">
        <fgColor rgb="FF03586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4E5FF"/>
        <bgColor rgb="FFF4E5FF"/>
      </patternFill>
    </fill>
    <fill>
      <patternFill patternType="solid">
        <fgColor rgb="FFFCE2E0"/>
        <bgColor rgb="FFFCE2E0"/>
      </patternFill>
    </fill>
    <fill>
      <patternFill patternType="solid">
        <fgColor rgb="FFCCCCCC"/>
        <bgColor rgb="FFCCCCCC"/>
      </patternFill>
    </fill>
    <fill>
      <patternFill patternType="solid">
        <fgColor rgb="FFFFEDE1"/>
        <bgColor rgb="FFFFEDE1"/>
      </patternFill>
    </fill>
    <fill>
      <patternFill patternType="solid">
        <fgColor rgb="FFFEF8E6"/>
        <bgColor rgb="FFFEF8E6"/>
      </patternFill>
    </fill>
    <fill>
      <patternFill patternType="solid">
        <fgColor theme="4" tint="0.59999389629810485"/>
        <bgColor indexed="64"/>
      </patternFill>
    </fill>
    <fill>
      <patternFill patternType="solid">
        <fgColor rgb="FFFCE2E0"/>
        <bgColor indexed="64"/>
      </patternFill>
    </fill>
    <fill>
      <patternFill patternType="solid">
        <fgColor theme="4" tint="0.79998168889431442"/>
        <bgColor indexed="64"/>
      </patternFill>
    </fill>
    <fill>
      <patternFill patternType="solid">
        <fgColor theme="8" tint="-0.499984740745262"/>
        <bgColor indexed="64"/>
      </patternFill>
    </fill>
  </fills>
  <borders count="7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theme="0" tint="-4.9989318521683403E-2"/>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theme="0" tint="-4.9989318521683403E-2"/>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ck">
        <color theme="4" tint="0.39991454817346722"/>
      </right>
      <top/>
      <bottom/>
      <diagonal/>
    </border>
    <border>
      <left style="medium">
        <color indexed="64"/>
      </left>
      <right style="medium">
        <color indexed="64"/>
      </right>
      <top style="medium">
        <color indexed="64"/>
      </top>
      <bottom style="thin">
        <color indexed="64"/>
      </bottom>
      <diagonal/>
    </border>
    <border>
      <left style="hair">
        <color theme="0" tint="-4.9989318521683403E-2"/>
      </left>
      <right style="medium">
        <color indexed="64"/>
      </right>
      <top style="medium">
        <color indexed="64"/>
      </top>
      <bottom style="thin">
        <color indexed="64"/>
      </bottom>
      <diagonal/>
    </border>
    <border>
      <left style="medium">
        <color indexed="64"/>
      </left>
      <right style="hair">
        <color theme="0" tint="-4.9989318521683403E-2"/>
      </right>
      <top style="thin">
        <color indexed="64"/>
      </top>
      <bottom style="thin">
        <color indexed="64"/>
      </bottom>
      <diagonal/>
    </border>
    <border>
      <left style="hair">
        <color theme="0" tint="-4.9989318521683403E-2"/>
      </left>
      <right style="medium">
        <color indexed="64"/>
      </right>
      <top style="thin">
        <color indexed="64"/>
      </top>
      <bottom style="thin">
        <color indexed="64"/>
      </bottom>
      <diagonal/>
    </border>
    <border>
      <left style="thick">
        <color theme="4" tint="0.39988402966399123"/>
      </left>
      <right/>
      <top/>
      <bottom/>
      <diagonal/>
    </border>
    <border>
      <left/>
      <right style="thick">
        <color theme="4" tint="0.39988402966399123"/>
      </right>
      <top/>
      <bottom/>
      <diagonal/>
    </border>
    <border>
      <left style="thick">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7" tint="-0.24994659260841701"/>
      </left>
      <right style="thick">
        <color theme="7" tint="-0.24994659260841701"/>
      </right>
      <top style="thin">
        <color theme="7" tint="-0.24994659260841701"/>
      </top>
      <bottom style="thin">
        <color theme="7" tint="-0.24994659260841701"/>
      </bottom>
      <diagonal/>
    </border>
    <border>
      <left style="thick">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ck">
        <color theme="7" tint="-0.24994659260841701"/>
      </right>
      <top style="thin">
        <color theme="7" tint="-0.2499465926084170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tint="-0.24994659260841701"/>
      </right>
      <top style="thin">
        <color theme="0"/>
      </top>
      <bottom style="thin">
        <color theme="0"/>
      </bottom>
      <diagonal/>
    </border>
    <border>
      <left style="medium">
        <color theme="0" tint="-0.24994659260841701"/>
      </left>
      <right style="medium">
        <color theme="0" tint="-0.24994659260841701"/>
      </right>
      <top style="thin">
        <color theme="0"/>
      </top>
      <bottom style="thin">
        <color theme="0"/>
      </bottom>
      <diagonal/>
    </border>
    <border>
      <left style="medium">
        <color theme="0" tint="-0.24994659260841701"/>
      </left>
      <right style="thin">
        <color theme="0"/>
      </right>
      <top style="thin">
        <color theme="0"/>
      </top>
      <bottom style="thin">
        <color theme="0"/>
      </bottom>
      <diagonal/>
    </border>
    <border>
      <left style="medium">
        <color theme="0" tint="-0.24994659260841701"/>
      </left>
      <right/>
      <top style="thin">
        <color theme="0"/>
      </top>
      <bottom style="thin">
        <color theme="0"/>
      </bottom>
      <diagonal/>
    </border>
    <border>
      <left/>
      <right style="medium">
        <color theme="0" tint="-0.24994659260841701"/>
      </right>
      <top style="thin">
        <color theme="0"/>
      </top>
      <bottom style="thin">
        <color theme="0"/>
      </bottom>
      <diagonal/>
    </border>
    <border>
      <left style="medium">
        <color indexed="64"/>
      </left>
      <right style="hair">
        <color theme="0" tint="-4.9989318521683403E-2"/>
      </right>
      <top style="thin">
        <color indexed="64"/>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top style="thin">
        <color indexed="64"/>
      </top>
      <bottom style="hair">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style="hair">
        <color rgb="FF000000"/>
      </left>
      <right/>
      <top style="medium">
        <color rgb="FF000000"/>
      </top>
      <bottom style="hair">
        <color rgb="FF000000"/>
      </bottom>
      <diagonal/>
    </border>
    <border>
      <left style="medium">
        <color rgb="FF000000"/>
      </left>
      <right style="hair">
        <color rgb="FF000000"/>
      </right>
      <top style="medium">
        <color rgb="FF000000"/>
      </top>
      <bottom/>
      <diagonal/>
    </border>
    <border>
      <left style="medium">
        <color indexed="64"/>
      </left>
      <right/>
      <top/>
      <bottom style="medium">
        <color indexed="64"/>
      </bottom>
      <diagonal/>
    </border>
    <border>
      <left style="medium">
        <color indexed="64"/>
      </left>
      <right/>
      <top/>
      <bottom/>
      <diagonal/>
    </border>
    <border>
      <left style="medium">
        <color rgb="FF000000"/>
      </left>
      <right style="hair">
        <color rgb="FF000000"/>
      </right>
      <top/>
      <bottom/>
      <diagonal/>
    </border>
    <border>
      <left style="hair">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rgb="FF000000"/>
      </right>
      <top style="hair">
        <color rgb="FF000000"/>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ck">
        <color theme="7" tint="-0.24994659260841701"/>
      </left>
      <right style="thin">
        <color theme="7" tint="-0.24994659260841701"/>
      </right>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style="medium">
        <color theme="8" tint="0.59996337778862885"/>
      </left>
      <right style="medium">
        <color theme="8" tint="0.59996337778862885"/>
      </right>
      <top/>
      <bottom/>
      <diagonal/>
    </border>
    <border>
      <left style="thick">
        <color theme="8" tint="0.59996337778862885"/>
      </left>
      <right/>
      <top/>
      <bottom/>
      <diagonal/>
    </border>
    <border>
      <left/>
      <right style="thick">
        <color theme="8" tint="0.39988402966399123"/>
      </right>
      <top/>
      <bottom/>
      <diagonal/>
    </border>
    <border>
      <left style="thick">
        <color theme="8" tint="0.59996337778862885"/>
      </left>
      <right style="medium">
        <color theme="8" tint="0.59996337778862885"/>
      </right>
      <top/>
      <bottom/>
      <diagonal/>
    </border>
    <border>
      <left style="medium">
        <color theme="8" tint="0.59996337778862885"/>
      </left>
      <right style="thin">
        <color theme="8" tint="0.59996337778862885"/>
      </right>
      <top/>
      <bottom/>
      <diagonal/>
    </border>
    <border>
      <left style="thin">
        <color theme="8" tint="0.59996337778862885"/>
      </left>
      <right style="thick">
        <color theme="8" tint="0.59996337778862885"/>
      </right>
      <top/>
      <bottom/>
      <diagonal/>
    </border>
    <border>
      <left style="thin">
        <color theme="8" tint="0.59996337778862885"/>
      </left>
      <right style="medium">
        <color theme="8" tint="0.59996337778862885"/>
      </right>
      <top/>
      <bottom/>
      <diagonal/>
    </border>
    <border>
      <left/>
      <right style="thick">
        <color theme="8" tint="0.59996337778862885"/>
      </right>
      <top/>
      <bottom/>
      <diagonal/>
    </border>
    <border>
      <left style="thick">
        <color theme="4" tint="0.39991454817346722"/>
      </left>
      <right/>
      <top/>
      <bottom/>
      <diagonal/>
    </border>
    <border>
      <left/>
      <right style="medium">
        <color theme="8" tint="0.39994506668294322"/>
      </right>
      <top/>
      <bottom/>
      <diagonal/>
    </border>
  </borders>
  <cellStyleXfs count="8">
    <xf numFmtId="0" fontId="0" fillId="0" borderId="0"/>
    <xf numFmtId="43" fontId="1" fillId="0" borderId="0" applyFont="0" applyFill="0" applyBorder="0" applyAlignment="0" applyProtection="0"/>
    <xf numFmtId="0" fontId="4" fillId="0" borderId="0">
      <alignment vertical="center"/>
    </xf>
    <xf numFmtId="0" fontId="12" fillId="0" borderId="0"/>
    <xf numFmtId="0" fontId="1" fillId="0" borderId="0"/>
    <xf numFmtId="44" fontId="1" fillId="0" borderId="0" applyFont="0" applyFill="0" applyBorder="0" applyAlignment="0" applyProtection="0"/>
    <xf numFmtId="0" fontId="4" fillId="0" borderId="0"/>
    <xf numFmtId="0" fontId="32" fillId="0" borderId="0"/>
  </cellStyleXfs>
  <cellXfs count="299">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0" applyFont="1"/>
    <xf numFmtId="0" fontId="5" fillId="0" borderId="0" xfId="0" applyFont="1" applyBorder="1" applyAlignment="1">
      <alignment wrapText="1"/>
    </xf>
    <xf numFmtId="0" fontId="2" fillId="0" borderId="0" xfId="0" applyFont="1"/>
    <xf numFmtId="0" fontId="5" fillId="0" borderId="0" xfId="0" applyFont="1" applyBorder="1" applyAlignment="1">
      <alignment horizontal="left" vertical="center"/>
    </xf>
    <xf numFmtId="0" fontId="5" fillId="0" borderId="0" xfId="0" applyFont="1" applyBorder="1" applyAlignment="1">
      <alignment horizontal="left" vertical="center" wrapText="1"/>
    </xf>
    <xf numFmtId="165" fontId="6" fillId="0" borderId="0" xfId="1" applyNumberFormat="1" applyFont="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wrapText="1"/>
    </xf>
    <xf numFmtId="0" fontId="8" fillId="0" borderId="0" xfId="0" applyFont="1"/>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1" fillId="4" borderId="3"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center" vertical="center"/>
    </xf>
    <xf numFmtId="165" fontId="0" fillId="0" borderId="0" xfId="1" applyNumberFormat="1" applyFont="1" applyAlignment="1">
      <alignment horizontal="center" vertical="center"/>
    </xf>
    <xf numFmtId="0" fontId="9" fillId="2" borderId="1" xfId="0" applyFont="1" applyFill="1" applyBorder="1" applyAlignment="1" applyProtection="1">
      <alignment horizontal="center" vertical="center" wrapText="1"/>
      <protection locked="0"/>
    </xf>
    <xf numFmtId="0" fontId="2" fillId="4" borderId="11" xfId="0" applyFont="1" applyFill="1" applyBorder="1" applyAlignment="1" applyProtection="1">
      <alignment vertical="center" wrapText="1"/>
      <protection locked="0"/>
    </xf>
    <xf numFmtId="0" fontId="11"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4" borderId="7" xfId="0" applyFont="1" applyFill="1" applyBorder="1" applyAlignment="1" applyProtection="1">
      <alignment vertical="center" wrapText="1"/>
      <protection locked="0"/>
    </xf>
    <xf numFmtId="0" fontId="0" fillId="0" borderId="0" xfId="0" applyAlignment="1">
      <alignment vertical="center"/>
    </xf>
    <xf numFmtId="165" fontId="13" fillId="0" borderId="0" xfId="1" applyNumberFormat="1" applyFont="1" applyAlignment="1">
      <alignment horizontal="center" vertical="center"/>
    </xf>
    <xf numFmtId="165" fontId="1" fillId="0" borderId="0" xfId="1" applyNumberFormat="1" applyFont="1" applyAlignment="1">
      <alignment horizontal="center" vertical="center"/>
    </xf>
    <xf numFmtId="0" fontId="5" fillId="0" borderId="0" xfId="0" applyFont="1"/>
    <xf numFmtId="0" fontId="15" fillId="0" borderId="0" xfId="1" applyNumberFormat="1" applyFont="1" applyAlignment="1">
      <alignment horizontal="center" vertical="center"/>
    </xf>
    <xf numFmtId="0" fontId="0" fillId="0" borderId="0" xfId="0" applyFont="1"/>
    <xf numFmtId="0" fontId="0" fillId="0" borderId="0" xfId="0" applyFill="1"/>
    <xf numFmtId="167" fontId="0" fillId="0" borderId="0" xfId="0" applyNumberFormat="1" applyAlignment="1">
      <alignment horizontal="center" vertical="center"/>
    </xf>
    <xf numFmtId="164" fontId="0" fillId="0" borderId="0" xfId="5" applyNumberFormat="1" applyFont="1" applyAlignment="1">
      <alignment horizontal="right" vertical="center"/>
    </xf>
    <xf numFmtId="0" fontId="19" fillId="5" borderId="0" xfId="0" applyFont="1" applyFill="1" applyAlignment="1">
      <alignment horizontal="center" vertical="center"/>
    </xf>
    <xf numFmtId="0" fontId="22" fillId="5" borderId="0" xfId="1" applyNumberFormat="1" applyFont="1" applyFill="1" applyAlignment="1">
      <alignment horizontal="center" vertical="center"/>
    </xf>
    <xf numFmtId="14" fontId="22" fillId="5" borderId="0" xfId="1" applyNumberFormat="1" applyFont="1" applyFill="1" applyAlignment="1">
      <alignment horizontal="center" vertical="center"/>
    </xf>
    <xf numFmtId="14" fontId="19" fillId="5" borderId="0" xfId="0" applyNumberFormat="1" applyFont="1" applyFill="1" applyAlignment="1">
      <alignment horizontal="center" vertical="center"/>
    </xf>
    <xf numFmtId="0" fontId="16" fillId="5" borderId="0" xfId="1" applyNumberFormat="1" applyFont="1" applyFill="1" applyAlignment="1">
      <alignment horizontal="center" vertical="center"/>
    </xf>
    <xf numFmtId="0" fontId="23" fillId="5" borderId="0" xfId="1" applyNumberFormat="1" applyFont="1" applyFill="1" applyAlignment="1">
      <alignment horizontal="center" vertical="center"/>
    </xf>
    <xf numFmtId="0" fontId="19" fillId="5" borderId="0" xfId="0" applyFont="1" applyFill="1" applyAlignment="1">
      <alignment horizontal="left" vertical="center"/>
    </xf>
    <xf numFmtId="168" fontId="18" fillId="5" borderId="0" xfId="5" applyNumberFormat="1" applyFont="1" applyFill="1" applyAlignment="1">
      <alignment horizontal="right" vertical="center"/>
    </xf>
    <xf numFmtId="0" fontId="19" fillId="5" borderId="0" xfId="0" applyFont="1" applyFill="1" applyAlignment="1">
      <alignment vertical="center"/>
    </xf>
    <xf numFmtId="49" fontId="19" fillId="5" borderId="0" xfId="0" applyNumberFormat="1" applyFont="1" applyFill="1" applyAlignment="1">
      <alignment horizontal="center" vertical="center"/>
    </xf>
    <xf numFmtId="167" fontId="19" fillId="5" borderId="0" xfId="0" applyNumberFormat="1" applyFont="1" applyFill="1" applyAlignment="1">
      <alignment horizontal="center" vertical="center"/>
    </xf>
    <xf numFmtId="165" fontId="19" fillId="5" borderId="0" xfId="1" applyNumberFormat="1" applyFont="1" applyFill="1" applyAlignment="1">
      <alignment horizontal="center" vertical="center"/>
    </xf>
    <xf numFmtId="165" fontId="24" fillId="5" borderId="0" xfId="1" applyNumberFormat="1" applyFont="1" applyFill="1" applyAlignment="1">
      <alignment horizontal="center" vertical="center"/>
    </xf>
    <xf numFmtId="0" fontId="25" fillId="6" borderId="22" xfId="0" applyFont="1" applyFill="1" applyBorder="1" applyAlignment="1">
      <alignment horizontal="center" vertical="center" wrapText="1"/>
    </xf>
    <xf numFmtId="0" fontId="27" fillId="6" borderId="22" xfId="0" applyFont="1" applyFill="1" applyBorder="1" applyAlignment="1">
      <alignment vertical="center" wrapText="1"/>
    </xf>
    <xf numFmtId="49" fontId="27" fillId="6" borderId="22" xfId="0" applyNumberFormat="1" applyFont="1" applyFill="1" applyBorder="1" applyAlignment="1">
      <alignment horizontal="center" vertical="center" wrapText="1"/>
    </xf>
    <xf numFmtId="0" fontId="27" fillId="6" borderId="22" xfId="0" applyFont="1" applyFill="1" applyBorder="1" applyAlignment="1">
      <alignment horizontal="center" vertical="center" wrapText="1"/>
    </xf>
    <xf numFmtId="0" fontId="28" fillId="5" borderId="22"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1" fillId="0" borderId="27" xfId="0" applyFont="1" applyFill="1" applyBorder="1" applyAlignment="1">
      <alignment horizontal="center" vertical="center" wrapText="1"/>
    </xf>
    <xf numFmtId="0" fontId="0" fillId="0" borderId="28" xfId="0" applyFill="1" applyBorder="1"/>
    <xf numFmtId="14" fontId="25" fillId="5" borderId="22" xfId="0" applyNumberFormat="1" applyFont="1" applyFill="1" applyBorder="1" applyAlignment="1">
      <alignment horizontal="center" vertical="center" wrapText="1"/>
    </xf>
    <xf numFmtId="164" fontId="25" fillId="6" borderId="22" xfId="5" applyNumberFormat="1" applyFont="1" applyFill="1" applyBorder="1" applyAlignment="1">
      <alignment horizontal="center" vertical="center" wrapText="1"/>
    </xf>
    <xf numFmtId="167" fontId="19" fillId="5" borderId="22" xfId="0" applyNumberFormat="1" applyFont="1" applyFill="1" applyBorder="1" applyAlignment="1">
      <alignment horizontal="center" vertical="center" wrapText="1"/>
    </xf>
    <xf numFmtId="0" fontId="19" fillId="5" borderId="22" xfId="0" applyFont="1" applyFill="1" applyBorder="1" applyAlignment="1">
      <alignment horizontal="center" vertical="center" wrapText="1"/>
    </xf>
    <xf numFmtId="165" fontId="19" fillId="6" borderId="22" xfId="1" applyNumberFormat="1" applyFont="1" applyFill="1" applyBorder="1" applyAlignment="1">
      <alignment horizontal="center" vertical="center" wrapText="1"/>
    </xf>
    <xf numFmtId="0" fontId="10" fillId="5" borderId="22" xfId="0" applyFont="1" applyFill="1" applyBorder="1" applyAlignment="1">
      <alignment horizontal="center" vertical="center" wrapText="1"/>
    </xf>
    <xf numFmtId="165" fontId="10" fillId="5" borderId="22" xfId="1" applyNumberFormat="1" applyFont="1" applyFill="1" applyBorder="1" applyAlignment="1">
      <alignment horizontal="center" vertical="center" wrapText="1"/>
    </xf>
    <xf numFmtId="165" fontId="10" fillId="6" borderId="22" xfId="1" applyNumberFormat="1" applyFont="1" applyFill="1" applyBorder="1" applyAlignment="1">
      <alignment horizontal="center" vertical="center" wrapText="1"/>
    </xf>
    <xf numFmtId="0" fontId="27" fillId="5" borderId="22" xfId="0" applyFont="1" applyFill="1" applyBorder="1" applyAlignment="1">
      <alignment horizontal="center" vertical="center" wrapText="1"/>
    </xf>
    <xf numFmtId="165" fontId="8" fillId="0" borderId="0" xfId="1" applyNumberFormat="1" applyFont="1" applyFill="1" applyBorder="1" applyAlignment="1">
      <alignment horizontal="center" vertical="center"/>
    </xf>
    <xf numFmtId="0" fontId="30" fillId="0" borderId="0" xfId="0" applyFont="1" applyAlignment="1">
      <alignment horizontal="center" vertical="center"/>
    </xf>
    <xf numFmtId="165" fontId="10" fillId="7" borderId="22" xfId="1" applyNumberFormat="1" applyFont="1" applyFill="1" applyBorder="1" applyAlignment="1">
      <alignment horizontal="center" vertical="center" wrapText="1"/>
    </xf>
    <xf numFmtId="169" fontId="25" fillId="5" borderId="22" xfId="1" applyNumberFormat="1"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6" fillId="7" borderId="22" xfId="1" applyNumberFormat="1" applyFont="1" applyFill="1" applyBorder="1" applyAlignment="1">
      <alignment horizontal="center" vertical="center" wrapText="1"/>
    </xf>
    <xf numFmtId="0" fontId="27" fillId="7" borderId="22" xfId="0" applyFont="1" applyFill="1" applyBorder="1" applyAlignment="1">
      <alignment horizontal="center" vertical="center" wrapText="1"/>
    </xf>
    <xf numFmtId="165" fontId="29" fillId="7" borderId="22" xfId="1" applyNumberFormat="1"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9" fillId="7" borderId="22" xfId="0" applyFont="1" applyFill="1" applyBorder="1" applyAlignment="1">
      <alignment horizontal="center" vertical="center" wrapText="1"/>
    </xf>
    <xf numFmtId="165" fontId="25" fillId="7" borderId="22" xfId="1" applyNumberFormat="1" applyFont="1" applyFill="1" applyBorder="1" applyAlignment="1">
      <alignment horizontal="center" vertical="center" wrapText="1"/>
    </xf>
    <xf numFmtId="0" fontId="32" fillId="0" borderId="0" xfId="7"/>
    <xf numFmtId="0" fontId="33" fillId="0" borderId="0" xfId="7" applyFont="1" applyAlignment="1">
      <alignment horizontal="center" vertical="center"/>
    </xf>
    <xf numFmtId="0" fontId="32" fillId="0" borderId="0" xfId="7" applyAlignment="1">
      <alignment horizontal="left"/>
    </xf>
    <xf numFmtId="0" fontId="34" fillId="0" borderId="0" xfId="7" applyFont="1" applyAlignment="1">
      <alignment horizontal="left" wrapText="1"/>
    </xf>
    <xf numFmtId="0" fontId="34" fillId="9" borderId="32" xfId="7" applyFont="1" applyFill="1" applyBorder="1" applyAlignment="1">
      <alignment vertical="top" wrapText="1"/>
    </xf>
    <xf numFmtId="0" fontId="34" fillId="9" borderId="32" xfId="7" applyFont="1" applyFill="1" applyBorder="1" applyAlignment="1">
      <alignment horizontal="center" vertical="center"/>
    </xf>
    <xf numFmtId="0" fontId="34" fillId="10" borderId="32" xfId="7" applyFont="1" applyFill="1" applyBorder="1" applyAlignment="1">
      <alignment vertical="top" wrapText="1"/>
    </xf>
    <xf numFmtId="0" fontId="33" fillId="0" borderId="0" xfId="7" applyFont="1" applyAlignment="1">
      <alignment horizontal="center" vertical="center" wrapText="1"/>
    </xf>
    <xf numFmtId="9" fontId="32" fillId="10" borderId="0" xfId="7" applyNumberFormat="1" applyFill="1" applyAlignment="1">
      <alignment horizontal="center" vertical="center"/>
    </xf>
    <xf numFmtId="0" fontId="32" fillId="10" borderId="0" xfId="7" applyFill="1" applyAlignment="1">
      <alignment horizontal="center" vertical="center" wrapText="1"/>
    </xf>
    <xf numFmtId="0" fontId="34" fillId="10" borderId="32" xfId="7" applyFont="1" applyFill="1" applyBorder="1" applyAlignment="1">
      <alignment horizontal="center" vertical="center" wrapText="1"/>
    </xf>
    <xf numFmtId="3" fontId="34" fillId="10" borderId="32" xfId="7" applyNumberFormat="1" applyFont="1" applyFill="1" applyBorder="1" applyAlignment="1">
      <alignment vertical="top" wrapText="1"/>
    </xf>
    <xf numFmtId="0" fontId="32" fillId="10" borderId="0" xfId="7" applyFill="1"/>
    <xf numFmtId="0" fontId="34" fillId="11" borderId="32" xfId="7" applyFont="1" applyFill="1" applyBorder="1" applyAlignment="1">
      <alignment vertical="top" wrapText="1"/>
    </xf>
    <xf numFmtId="3" fontId="32" fillId="12" borderId="0" xfId="7" applyNumberFormat="1" applyFill="1" applyAlignment="1">
      <alignment horizontal="center" vertical="center" wrapText="1"/>
    </xf>
    <xf numFmtId="0" fontId="32" fillId="12" borderId="0" xfId="7" applyFill="1" applyAlignment="1">
      <alignment horizontal="center" vertical="center" wrapText="1"/>
    </xf>
    <xf numFmtId="0" fontId="34" fillId="12" borderId="32" xfId="7" applyFont="1" applyFill="1" applyBorder="1" applyAlignment="1">
      <alignment vertical="top" wrapText="1"/>
    </xf>
    <xf numFmtId="0" fontId="32" fillId="12" borderId="36" xfId="7" applyFill="1" applyBorder="1" applyAlignment="1">
      <alignment horizontal="center" vertical="center" wrapText="1"/>
    </xf>
    <xf numFmtId="0" fontId="37" fillId="0" borderId="0" xfId="7" applyFont="1"/>
    <xf numFmtId="0" fontId="38" fillId="8" borderId="0" xfId="7" applyFont="1" applyFill="1" applyAlignment="1">
      <alignment horizontal="center" vertical="center"/>
    </xf>
    <xf numFmtId="0" fontId="36" fillId="14" borderId="0" xfId="7" applyFont="1" applyFill="1" applyAlignment="1">
      <alignment horizontal="center" vertical="center"/>
    </xf>
    <xf numFmtId="0" fontId="11" fillId="14" borderId="31" xfId="0" applyFont="1" applyFill="1" applyBorder="1" applyAlignment="1" applyProtection="1">
      <alignment vertical="center" wrapText="1"/>
      <protection locked="0"/>
    </xf>
    <xf numFmtId="0" fontId="11" fillId="14" borderId="6" xfId="0" applyFont="1" applyFill="1" applyBorder="1" applyAlignment="1" applyProtection="1">
      <alignment vertical="center" wrapText="1"/>
      <protection locked="0"/>
    </xf>
    <xf numFmtId="0" fontId="32" fillId="0" borderId="0" xfId="7" applyAlignment="1">
      <alignment wrapText="1"/>
    </xf>
    <xf numFmtId="0" fontId="39" fillId="11" borderId="34" xfId="7" applyFont="1" applyFill="1" applyBorder="1" applyAlignment="1">
      <alignment vertical="top" textRotation="90" wrapText="1"/>
    </xf>
    <xf numFmtId="0" fontId="37" fillId="0" borderId="0" xfId="7" applyFont="1" applyAlignment="1">
      <alignment wrapText="1"/>
    </xf>
    <xf numFmtId="0" fontId="34" fillId="13" borderId="47" xfId="7" applyFont="1" applyFill="1" applyBorder="1" applyAlignment="1">
      <alignment vertical="top" wrapText="1"/>
    </xf>
    <xf numFmtId="0" fontId="32" fillId="13" borderId="47" xfId="7" applyFill="1" applyBorder="1" applyAlignment="1">
      <alignment horizontal="center" vertical="center"/>
    </xf>
    <xf numFmtId="0" fontId="32" fillId="13" borderId="47" xfId="7" applyFill="1" applyBorder="1" applyAlignment="1">
      <alignment vertical="center" wrapText="1"/>
    </xf>
    <xf numFmtId="0" fontId="42" fillId="13" borderId="47" xfId="7" applyFont="1" applyFill="1" applyBorder="1" applyAlignment="1">
      <alignment vertical="top" wrapText="1"/>
    </xf>
    <xf numFmtId="4" fontId="35" fillId="13" borderId="47" xfId="7" applyNumberFormat="1" applyFont="1" applyFill="1" applyBorder="1" applyAlignment="1">
      <alignment vertical="top" wrapText="1"/>
    </xf>
    <xf numFmtId="0" fontId="34" fillId="12" borderId="33" xfId="7" applyFont="1" applyFill="1" applyBorder="1" applyAlignment="1">
      <alignment vertical="top" wrapText="1"/>
    </xf>
    <xf numFmtId="0" fontId="34" fillId="9" borderId="34" xfId="7" applyFont="1" applyFill="1" applyBorder="1" applyAlignment="1">
      <alignment horizontal="left" vertical="top" wrapText="1"/>
    </xf>
    <xf numFmtId="0" fontId="44" fillId="9" borderId="32" xfId="7" applyFont="1" applyFill="1" applyBorder="1" applyAlignment="1">
      <alignment horizontal="center" vertical="center"/>
    </xf>
    <xf numFmtId="0" fontId="43" fillId="9" borderId="0" xfId="7" applyFont="1" applyFill="1" applyAlignment="1">
      <alignment horizontal="center" vertical="center" wrapText="1"/>
    </xf>
    <xf numFmtId="0" fontId="42" fillId="9" borderId="32" xfId="7" applyFont="1" applyFill="1" applyBorder="1" applyAlignment="1">
      <alignment horizontal="center" vertical="center"/>
    </xf>
    <xf numFmtId="0" fontId="4" fillId="13" borderId="47" xfId="7" applyFont="1" applyFill="1" applyBorder="1" applyAlignment="1">
      <alignment vertical="top" wrapText="1"/>
    </xf>
    <xf numFmtId="0" fontId="4" fillId="12" borderId="0" xfId="7" applyFont="1" applyFill="1" applyAlignment="1">
      <alignment horizontal="center" vertical="center" wrapText="1"/>
    </xf>
    <xf numFmtId="0" fontId="34" fillId="12" borderId="32" xfId="7" applyFont="1" applyFill="1" applyBorder="1" applyAlignment="1">
      <alignment horizontal="center" vertical="center" wrapText="1"/>
    </xf>
    <xf numFmtId="0" fontId="34" fillId="12" borderId="49" xfId="7" applyFont="1" applyFill="1" applyBorder="1" applyAlignment="1">
      <alignment vertical="top" wrapText="1"/>
    </xf>
    <xf numFmtId="0" fontId="34" fillId="12" borderId="35" xfId="7" applyFont="1" applyFill="1" applyBorder="1" applyAlignment="1">
      <alignment vertical="top" wrapText="1"/>
    </xf>
    <xf numFmtId="0" fontId="34" fillId="11" borderId="33" xfId="7" applyFont="1" applyFill="1" applyBorder="1" applyAlignment="1">
      <alignment vertical="top" wrapText="1"/>
    </xf>
    <xf numFmtId="0" fontId="4" fillId="12" borderId="32" xfId="7" applyFont="1" applyFill="1" applyBorder="1" applyAlignment="1">
      <alignment horizontal="center" vertical="center" wrapText="1"/>
    </xf>
    <xf numFmtId="0" fontId="32" fillId="10" borderId="32" xfId="7" applyFill="1" applyBorder="1" applyAlignment="1">
      <alignment horizontal="center" vertical="center" wrapText="1"/>
    </xf>
    <xf numFmtId="0" fontId="44" fillId="9" borderId="49" xfId="7" applyFont="1" applyFill="1" applyBorder="1" applyAlignment="1">
      <alignment horizontal="center" vertical="center"/>
    </xf>
    <xf numFmtId="0" fontId="34" fillId="9" borderId="49" xfId="7" applyFont="1" applyFill="1" applyBorder="1" applyAlignment="1">
      <alignment horizontal="center" vertical="center"/>
    </xf>
    <xf numFmtId="0" fontId="34" fillId="9" borderId="50" xfId="7" applyFont="1" applyFill="1" applyBorder="1" applyAlignment="1">
      <alignment vertical="top" wrapText="1"/>
    </xf>
    <xf numFmtId="0" fontId="43" fillId="9" borderId="51" xfId="7" applyFont="1" applyFill="1" applyBorder="1" applyAlignment="1">
      <alignment horizontal="center" vertical="center" wrapText="1"/>
    </xf>
    <xf numFmtId="0" fontId="32" fillId="9" borderId="51" xfId="7" applyFill="1" applyBorder="1" applyAlignment="1">
      <alignment horizontal="center" vertical="center" wrapText="1"/>
    </xf>
    <xf numFmtId="0" fontId="4" fillId="9" borderId="0" xfId="7" applyFont="1" applyFill="1" applyAlignment="1">
      <alignment horizontal="center" vertical="center" wrapText="1"/>
    </xf>
    <xf numFmtId="0" fontId="4" fillId="9" borderId="32" xfId="7" applyFont="1" applyFill="1" applyBorder="1" applyAlignment="1">
      <alignment horizontal="center" vertical="center"/>
    </xf>
    <xf numFmtId="0" fontId="4" fillId="9" borderId="0" xfId="7" applyFont="1" applyFill="1" applyAlignment="1">
      <alignment horizontal="center" vertical="center"/>
    </xf>
    <xf numFmtId="0" fontId="4" fillId="9" borderId="32" xfId="7" applyFont="1" applyFill="1" applyBorder="1" applyAlignment="1">
      <alignment vertical="top" wrapText="1"/>
    </xf>
    <xf numFmtId="3" fontId="4" fillId="9" borderId="0" xfId="7" applyNumberFormat="1" applyFont="1" applyFill="1" applyAlignment="1">
      <alignment horizontal="center" vertical="center"/>
    </xf>
    <xf numFmtId="0" fontId="32" fillId="9" borderId="32" xfId="7" applyFill="1" applyBorder="1" applyAlignment="1">
      <alignment horizontal="center" vertical="center" wrapText="1"/>
    </xf>
    <xf numFmtId="0" fontId="4" fillId="9" borderId="32" xfId="7" applyFont="1" applyFill="1" applyBorder="1" applyAlignment="1">
      <alignment horizontal="center" vertical="center" wrapText="1"/>
    </xf>
    <xf numFmtId="0" fontId="32" fillId="9" borderId="52" xfId="7" applyFill="1" applyBorder="1" applyAlignment="1">
      <alignment horizontal="center" vertical="center" wrapText="1"/>
    </xf>
    <xf numFmtId="0" fontId="34" fillId="9" borderId="53" xfId="7" applyFont="1" applyFill="1" applyBorder="1" applyAlignment="1">
      <alignment vertical="top" wrapText="1"/>
    </xf>
    <xf numFmtId="0" fontId="4" fillId="9" borderId="33" xfId="7" applyFont="1" applyFill="1" applyBorder="1" applyAlignment="1">
      <alignment vertical="top" wrapText="1"/>
    </xf>
    <xf numFmtId="0" fontId="32" fillId="9" borderId="32" xfId="7" applyFill="1" applyBorder="1" applyAlignment="1">
      <alignment horizontal="center" vertical="center"/>
    </xf>
    <xf numFmtId="0" fontId="46" fillId="8" borderId="0" xfId="0" applyFont="1" applyFill="1" applyAlignment="1">
      <alignment horizontal="center" vertical="center"/>
    </xf>
    <xf numFmtId="0" fontId="11" fillId="0" borderId="55" xfId="0" applyFont="1" applyFill="1" applyBorder="1" applyAlignment="1" applyProtection="1">
      <alignment vertical="center" wrapText="1"/>
      <protection locked="0"/>
    </xf>
    <xf numFmtId="0" fontId="2" fillId="0" borderId="56" xfId="0" applyFont="1" applyFill="1" applyBorder="1" applyAlignment="1" applyProtection="1">
      <alignment vertical="center" wrapText="1"/>
      <protection locked="0"/>
    </xf>
    <xf numFmtId="0" fontId="11" fillId="14" borderId="12" xfId="0" applyFont="1" applyFill="1" applyBorder="1" applyAlignment="1" applyProtection="1">
      <alignment vertical="center" wrapText="1"/>
      <protection locked="0"/>
    </xf>
    <xf numFmtId="0" fontId="11" fillId="14" borderId="57"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45" fillId="0" borderId="0" xfId="0" applyFont="1" applyFill="1" applyAlignment="1">
      <alignment horizontal="center" vertical="center"/>
    </xf>
    <xf numFmtId="0" fontId="47" fillId="0" borderId="0" xfId="0" applyFont="1" applyFill="1" applyAlignment="1">
      <alignment horizontal="center" vertical="center" wrapText="1"/>
    </xf>
    <xf numFmtId="0" fontId="45" fillId="0" borderId="0" xfId="0" applyFont="1" applyFill="1" applyAlignment="1">
      <alignment horizontal="center" vertical="center" wrapText="1"/>
    </xf>
    <xf numFmtId="0" fontId="48" fillId="0" borderId="0" xfId="0" applyFont="1"/>
    <xf numFmtId="0" fontId="9" fillId="3" borderId="10" xfId="0" applyFont="1" applyFill="1" applyBorder="1" applyAlignment="1" applyProtection="1">
      <alignment horizontal="center" vertical="center" wrapText="1"/>
      <protection locked="0"/>
    </xf>
    <xf numFmtId="165" fontId="51" fillId="0" borderId="18" xfId="1" applyNumberFormat="1" applyFont="1" applyFill="1" applyBorder="1" applyAlignment="1">
      <alignment horizontal="left" vertical="center"/>
    </xf>
    <xf numFmtId="165" fontId="0" fillId="0" borderId="0" xfId="1" applyNumberFormat="1" applyFont="1" applyFill="1" applyBorder="1" applyAlignment="1">
      <alignment horizontal="right" vertical="center"/>
    </xf>
    <xf numFmtId="165" fontId="8" fillId="0" borderId="0" xfId="1" applyNumberFormat="1" applyFont="1" applyFill="1" applyAlignment="1">
      <alignment horizontal="center" vertical="center"/>
    </xf>
    <xf numFmtId="170" fontId="0" fillId="0" borderId="0" xfId="5" applyNumberFormat="1" applyFont="1" applyFill="1" applyAlignment="1">
      <alignment horizontal="right" vertical="center"/>
    </xf>
    <xf numFmtId="170" fontId="0" fillId="0" borderId="0" xfId="5" applyNumberFormat="1" applyFont="1" applyFill="1" applyBorder="1" applyAlignment="1">
      <alignment horizontal="right" vertical="center"/>
    </xf>
    <xf numFmtId="0" fontId="20" fillId="6" borderId="22" xfId="0" applyFont="1" applyFill="1" applyBorder="1" applyAlignment="1">
      <alignment horizontal="center" vertical="center"/>
    </xf>
    <xf numFmtId="0" fontId="0" fillId="0" borderId="0" xfId="0" applyAlignment="1">
      <alignment horizontal="right"/>
    </xf>
    <xf numFmtId="0" fontId="0" fillId="0" borderId="0" xfId="0" quotePrefix="1"/>
    <xf numFmtId="0" fontId="0" fillId="16" borderId="0" xfId="0" applyFill="1"/>
    <xf numFmtId="0" fontId="53" fillId="0" borderId="0" xfId="0" applyFont="1" applyFill="1" applyAlignment="1">
      <alignment horizontal="center" vertical="center"/>
    </xf>
    <xf numFmtId="0" fontId="54" fillId="0" borderId="0" xfId="0" applyFont="1" applyBorder="1" applyAlignment="1">
      <alignment horizontal="left" vertical="center"/>
    </xf>
    <xf numFmtId="0" fontId="51" fillId="0" borderId="0" xfId="0" applyFont="1"/>
    <xf numFmtId="1" fontId="19" fillId="5" borderId="0" xfId="0" applyNumberFormat="1" applyFont="1" applyFill="1" applyAlignment="1">
      <alignment horizontal="center" vertical="center"/>
    </xf>
    <xf numFmtId="1" fontId="30" fillId="0" borderId="0" xfId="0" applyNumberFormat="1" applyFont="1" applyAlignment="1">
      <alignment horizontal="center" vertical="center"/>
    </xf>
    <xf numFmtId="1" fontId="10" fillId="7" borderId="22" xfId="1" applyNumberFormat="1" applyFont="1" applyFill="1" applyBorder="1" applyAlignment="1">
      <alignment horizontal="center" vertical="center" wrapText="1"/>
    </xf>
    <xf numFmtId="1" fontId="0" fillId="0" borderId="0" xfId="0" applyNumberFormat="1" applyAlignment="1">
      <alignment horizontal="center" vertical="center"/>
    </xf>
    <xf numFmtId="165" fontId="13" fillId="0" borderId="0" xfId="1" applyNumberFormat="1" applyFont="1" applyFill="1" applyAlignment="1">
      <alignment horizontal="center" vertical="center"/>
    </xf>
    <xf numFmtId="165" fontId="8" fillId="0" borderId="60"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left" vertical="center"/>
    </xf>
    <xf numFmtId="166" fontId="0" fillId="0" borderId="61" xfId="0" applyNumberFormat="1" applyFill="1" applyBorder="1" applyAlignment="1">
      <alignment horizontal="center" vertical="center"/>
    </xf>
    <xf numFmtId="0" fontId="0" fillId="0" borderId="0" xfId="0" applyFill="1" applyAlignment="1">
      <alignmen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167"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7" xfId="0" applyFill="1" applyBorder="1" applyAlignment="1">
      <alignment horizontal="left" vertical="center"/>
    </xf>
    <xf numFmtId="0" fontId="8" fillId="0" borderId="0" xfId="0" applyFont="1" applyFill="1" applyAlignment="1">
      <alignment horizontal="center" vertical="center"/>
    </xf>
    <xf numFmtId="165"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49" fillId="0" borderId="0" xfId="0" applyNumberFormat="1" applyFont="1" applyFill="1" applyAlignment="1">
      <alignment horizontal="left" vertical="center"/>
    </xf>
    <xf numFmtId="0" fontId="49" fillId="0" borderId="0" xfId="0" applyFont="1" applyFill="1" applyAlignment="1">
      <alignment vertical="center"/>
    </xf>
    <xf numFmtId="165" fontId="50" fillId="0" borderId="0" xfId="1" applyNumberFormat="1" applyFont="1" applyFill="1" applyBorder="1" applyAlignment="1">
      <alignment horizontal="right" vertical="center"/>
    </xf>
    <xf numFmtId="0" fontId="49" fillId="0" borderId="14" xfId="1" applyNumberFormat="1" applyFont="1" applyFill="1" applyBorder="1" applyAlignment="1">
      <alignment horizontal="center" vertical="center"/>
    </xf>
    <xf numFmtId="165" fontId="49" fillId="0" borderId="15" xfId="1" applyNumberFormat="1" applyFont="1" applyFill="1" applyBorder="1" applyAlignment="1">
      <alignment horizontal="center" vertical="center"/>
    </xf>
    <xf numFmtId="0" fontId="8" fillId="0" borderId="0" xfId="0" applyFont="1" applyFill="1" applyBorder="1" applyAlignment="1">
      <alignment horizontal="center" vertical="center"/>
    </xf>
    <xf numFmtId="166" fontId="0" fillId="0" borderId="0" xfId="0" applyNumberFormat="1" applyFill="1" applyBorder="1" applyAlignment="1">
      <alignment horizontal="center" vertical="center"/>
    </xf>
    <xf numFmtId="165" fontId="13" fillId="0" borderId="64" xfId="1" applyNumberFormat="1" applyFont="1" applyFill="1" applyBorder="1" applyAlignment="1">
      <alignment horizontal="center" vertical="center"/>
    </xf>
    <xf numFmtId="165" fontId="13" fillId="0" borderId="65" xfId="1" applyNumberFormat="1" applyFont="1" applyFill="1" applyBorder="1" applyAlignment="1">
      <alignment horizontal="center" vertical="center"/>
    </xf>
    <xf numFmtId="0" fontId="0" fillId="0" borderId="62" xfId="0" applyFill="1" applyBorder="1" applyAlignment="1">
      <alignment horizontal="left" vertical="center"/>
    </xf>
    <xf numFmtId="0" fontId="33" fillId="0" borderId="0" xfId="7" applyFont="1" applyAlignment="1">
      <alignment horizontal="center" vertical="center" wrapText="1"/>
    </xf>
    <xf numFmtId="0" fontId="34" fillId="9" borderId="48" xfId="7" applyFont="1" applyFill="1" applyBorder="1" applyAlignment="1">
      <alignment horizontal="center" vertical="top" wrapText="1"/>
    </xf>
    <xf numFmtId="0" fontId="34" fillId="9" borderId="0" xfId="7" applyFont="1" applyFill="1" applyBorder="1" applyAlignment="1">
      <alignment horizontal="center" vertical="top" wrapText="1"/>
    </xf>
    <xf numFmtId="0" fontId="34" fillId="10" borderId="34" xfId="7" applyFont="1" applyFill="1" applyBorder="1" applyAlignment="1">
      <alignment horizontal="left" vertical="top" wrapText="1"/>
    </xf>
    <xf numFmtId="0" fontId="4" fillId="0" borderId="35" xfId="7" applyFont="1" applyBorder="1"/>
    <xf numFmtId="0" fontId="4" fillId="15" borderId="35" xfId="7" applyFont="1" applyFill="1" applyBorder="1"/>
    <xf numFmtId="0" fontId="4" fillId="15" borderId="33" xfId="7" applyFont="1" applyFill="1" applyBorder="1"/>
    <xf numFmtId="0" fontId="34" fillId="9" borderId="34" xfId="7" applyFont="1" applyFill="1" applyBorder="1" applyAlignment="1">
      <alignment horizontal="left" vertical="top" wrapText="1"/>
    </xf>
    <xf numFmtId="0" fontId="4" fillId="0" borderId="33" xfId="7" applyFont="1" applyBorder="1"/>
    <xf numFmtId="0" fontId="34" fillId="9" borderId="0" xfId="7" applyFont="1" applyFill="1" applyAlignment="1">
      <alignment horizontal="center" vertical="top" wrapText="1"/>
    </xf>
    <xf numFmtId="0" fontId="34" fillId="11" borderId="47" xfId="7" applyFont="1" applyFill="1" applyBorder="1" applyAlignment="1">
      <alignment horizontal="left" vertical="top" wrapText="1"/>
    </xf>
    <xf numFmtId="0" fontId="4" fillId="0" borderId="47" xfId="7" applyFont="1" applyBorder="1"/>
    <xf numFmtId="0" fontId="34" fillId="12" borderId="35" xfId="7" applyFont="1" applyFill="1" applyBorder="1" applyAlignment="1">
      <alignment horizontal="left" vertical="top" wrapText="1"/>
    </xf>
    <xf numFmtId="0" fontId="34" fillId="12" borderId="34" xfId="7" applyFont="1" applyFill="1" applyBorder="1" applyAlignment="1">
      <alignment horizontal="left" vertical="top" wrapText="1"/>
    </xf>
    <xf numFmtId="0" fontId="34" fillId="11" borderId="34" xfId="7" applyFont="1" applyFill="1" applyBorder="1" applyAlignment="1">
      <alignment horizontal="left" vertical="top" wrapText="1"/>
    </xf>
    <xf numFmtId="0" fontId="40" fillId="11" borderId="38" xfId="7" applyFont="1" applyFill="1" applyBorder="1" applyAlignment="1">
      <alignment horizontal="center" vertical="top" wrapText="1"/>
    </xf>
    <xf numFmtId="0" fontId="4" fillId="0" borderId="46" xfId="7" applyFont="1" applyBorder="1"/>
    <xf numFmtId="0" fontId="34" fillId="13" borderId="47" xfId="7" applyFont="1" applyFill="1" applyBorder="1" applyAlignment="1">
      <alignment horizontal="left" vertical="top" wrapText="1"/>
    </xf>
    <xf numFmtId="0" fontId="40" fillId="11" borderId="42" xfId="7" applyFont="1" applyFill="1" applyBorder="1" applyAlignment="1">
      <alignment horizontal="center" vertical="top" wrapText="1"/>
    </xf>
    <xf numFmtId="0" fontId="4" fillId="0" borderId="45" xfId="7" applyFont="1" applyBorder="1"/>
    <xf numFmtId="0" fontId="40" fillId="11" borderId="37" xfId="7" applyFont="1" applyFill="1" applyBorder="1" applyAlignment="1">
      <alignment horizontal="center" vertical="top" wrapText="1"/>
    </xf>
    <xf numFmtId="0" fontId="40" fillId="11" borderId="41" xfId="7" applyFont="1" applyFill="1" applyBorder="1" applyAlignment="1">
      <alignment horizontal="center" vertical="top" wrapText="1"/>
    </xf>
    <xf numFmtId="0" fontId="4" fillId="0" borderId="40" xfId="7" applyFont="1" applyBorder="1"/>
    <xf numFmtId="0" fontId="4" fillId="0" borderId="39" xfId="7" applyFont="1" applyBorder="1"/>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45" fillId="0" borderId="44" xfId="0" applyFont="1" applyFill="1" applyBorder="1" applyAlignment="1">
      <alignment horizontal="center" vertical="center"/>
    </xf>
    <xf numFmtId="0" fontId="9" fillId="3" borderId="54" xfId="0" applyFont="1" applyFill="1" applyBorder="1" applyAlignment="1" applyProtection="1">
      <alignment horizontal="center" vertical="center" wrapText="1"/>
      <protection locked="0"/>
    </xf>
    <xf numFmtId="0" fontId="9" fillId="3" borderId="44" xfId="0" applyFont="1" applyFill="1" applyBorder="1" applyAlignment="1" applyProtection="1">
      <alignment horizontal="center" vertical="center" wrapText="1"/>
      <protection locked="0"/>
    </xf>
    <xf numFmtId="0" fontId="9" fillId="3" borderId="43" xfId="0" applyFont="1" applyFill="1" applyBorder="1" applyAlignment="1" applyProtection="1">
      <alignment horizontal="center" vertical="center" wrapText="1"/>
      <protection locked="0"/>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31" fillId="5" borderId="24" xfId="0" applyFont="1" applyFill="1" applyBorder="1" applyAlignment="1">
      <alignment horizontal="center" vertical="center"/>
    </xf>
    <xf numFmtId="0" fontId="31" fillId="5" borderId="25"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30" xfId="0" applyFont="1" applyFill="1" applyBorder="1" applyAlignment="1">
      <alignment horizontal="center" vertical="center"/>
    </xf>
    <xf numFmtId="0" fontId="20" fillId="6" borderId="22"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22" xfId="0" applyFont="1" applyFill="1" applyBorder="1" applyAlignment="1">
      <alignment horizontal="center" vertical="center" wrapText="1"/>
    </xf>
    <xf numFmtId="0" fontId="52" fillId="0" borderId="64" xfId="1" applyNumberFormat="1" applyFont="1" applyFill="1" applyBorder="1" applyAlignment="1">
      <alignment horizontal="center" vertical="center"/>
    </xf>
    <xf numFmtId="0" fontId="52" fillId="0" borderId="65" xfId="1" applyNumberFormat="1" applyFont="1" applyFill="1" applyBorder="1" applyAlignment="1">
      <alignment horizontal="center" vertical="center"/>
    </xf>
    <xf numFmtId="165" fontId="51" fillId="0" borderId="17" xfId="0" applyNumberFormat="1" applyFont="1" applyFill="1" applyBorder="1" applyAlignment="1">
      <alignment horizontal="center" vertical="center"/>
    </xf>
    <xf numFmtId="165" fontId="1" fillId="0" borderId="0" xfId="0" applyNumberFormat="1" applyFont="1" applyFill="1" applyAlignment="1">
      <alignment horizontal="right" vertical="center"/>
    </xf>
    <xf numFmtId="165" fontId="13" fillId="0" borderId="66" xfId="0" applyNumberFormat="1" applyFont="1" applyFill="1" applyBorder="1" applyAlignment="1">
      <alignment horizontal="center" vertical="center"/>
    </xf>
    <xf numFmtId="165" fontId="51" fillId="0" borderId="9" xfId="1" applyNumberFormat="1" applyFont="1" applyFill="1" applyBorder="1" applyAlignment="1">
      <alignment horizontal="center" vertical="center"/>
    </xf>
    <xf numFmtId="165" fontId="13" fillId="0" borderId="63" xfId="1" applyNumberFormat="1" applyFont="1" applyFill="1" applyBorder="1" applyAlignment="1">
      <alignment horizontal="center" vertical="center"/>
    </xf>
    <xf numFmtId="0" fontId="0" fillId="0" borderId="18" xfId="0" applyFill="1" applyBorder="1" applyAlignment="1">
      <alignment horizontal="left" vertical="center"/>
    </xf>
    <xf numFmtId="167" fontId="0" fillId="0" borderId="19"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0" xfId="0" applyFill="1" applyBorder="1" applyAlignment="1">
      <alignment horizontal="left" vertical="center"/>
    </xf>
    <xf numFmtId="167" fontId="0" fillId="0" borderId="58" xfId="0" applyNumberFormat="1" applyFill="1" applyBorder="1" applyAlignment="1">
      <alignment horizontal="center" vertical="center"/>
    </xf>
    <xf numFmtId="0" fontId="0" fillId="0" borderId="59" xfId="0" applyFill="1" applyBorder="1" applyAlignment="1">
      <alignment horizontal="center" vertical="center"/>
    </xf>
    <xf numFmtId="0" fontId="0" fillId="0" borderId="59" xfId="0" applyFill="1" applyBorder="1" applyAlignment="1">
      <alignment horizontal="left" vertical="center"/>
    </xf>
    <xf numFmtId="165" fontId="50" fillId="0" borderId="0" xfId="1" applyNumberFormat="1" applyFont="1" applyFill="1" applyAlignment="1">
      <alignment horizontal="right" vertical="center"/>
    </xf>
    <xf numFmtId="165" fontId="0" fillId="0" borderId="0" xfId="1" applyNumberFormat="1" applyFont="1" applyFill="1" applyAlignment="1">
      <alignment horizontal="right" vertical="center"/>
    </xf>
    <xf numFmtId="0" fontId="0" fillId="0" borderId="60" xfId="0" applyFill="1" applyBorder="1" applyAlignment="1">
      <alignment horizontal="center" vertical="center"/>
    </xf>
    <xf numFmtId="165" fontId="0" fillId="0" borderId="0" xfId="0" applyNumberFormat="1" applyFill="1" applyAlignment="1">
      <alignment horizontal="center" vertical="center"/>
    </xf>
    <xf numFmtId="0" fontId="0" fillId="0" borderId="21" xfId="0" applyFill="1" applyBorder="1" applyAlignment="1">
      <alignment horizontal="left" vertical="center"/>
    </xf>
    <xf numFmtId="0" fontId="0" fillId="0" borderId="0" xfId="0" applyFill="1" applyBorder="1" applyAlignment="1">
      <alignment vertical="center"/>
    </xf>
    <xf numFmtId="49" fontId="49" fillId="0" borderId="0" xfId="0" applyNumberFormat="1" applyFont="1" applyFill="1" applyBorder="1" applyAlignment="1">
      <alignment horizontal="left" vertical="center"/>
    </xf>
    <xf numFmtId="0" fontId="49" fillId="0" borderId="0" xfId="0" applyFont="1" applyFill="1" applyBorder="1" applyAlignment="1">
      <alignment vertical="center"/>
    </xf>
    <xf numFmtId="166" fontId="0" fillId="0" borderId="67" xfId="0" applyNumberFormat="1" applyFill="1" applyBorder="1" applyAlignment="1">
      <alignment horizontal="center" vertical="center"/>
    </xf>
    <xf numFmtId="0" fontId="55" fillId="0" borderId="64" xfId="1" applyNumberFormat="1" applyFont="1" applyFill="1" applyBorder="1" applyAlignment="1">
      <alignment horizontal="center" vertical="center"/>
    </xf>
    <xf numFmtId="0" fontId="55" fillId="0" borderId="65" xfId="1" applyNumberFormat="1" applyFont="1" applyFill="1" applyBorder="1" applyAlignment="1">
      <alignment horizontal="center" vertical="center"/>
    </xf>
    <xf numFmtId="165" fontId="13" fillId="0" borderId="64" xfId="0" applyNumberFormat="1" applyFont="1" applyFill="1" applyBorder="1" applyAlignment="1">
      <alignment horizontal="center" vertical="center"/>
    </xf>
    <xf numFmtId="0" fontId="49" fillId="0" borderId="68" xfId="1" applyNumberFormat="1" applyFont="1" applyFill="1" applyBorder="1" applyAlignment="1">
      <alignment horizontal="center" vertical="center"/>
    </xf>
    <xf numFmtId="165" fontId="8" fillId="0" borderId="69" xfId="1" applyNumberFormat="1" applyFont="1" applyFill="1" applyBorder="1" applyAlignment="1">
      <alignment horizontal="center" vertical="center"/>
    </xf>
    <xf numFmtId="165" fontId="13" fillId="0" borderId="0" xfId="1" applyNumberFormat="1" applyFont="1" applyFill="1" applyBorder="1" applyAlignment="1">
      <alignment horizontal="center" vertical="center"/>
    </xf>
    <xf numFmtId="0" fontId="0" fillId="17" borderId="0" xfId="0" applyFill="1" applyAlignment="1">
      <alignment horizontal="center" vertical="center"/>
    </xf>
    <xf numFmtId="0" fontId="8" fillId="17" borderId="0" xfId="0" applyFont="1" applyFill="1" applyAlignment="1">
      <alignment horizontal="center" vertical="center"/>
    </xf>
    <xf numFmtId="0" fontId="0" fillId="17" borderId="0" xfId="0" applyFill="1" applyAlignment="1">
      <alignment horizontal="left" vertical="center"/>
    </xf>
    <xf numFmtId="166" fontId="0" fillId="17" borderId="61" xfId="0" applyNumberFormat="1" applyFill="1" applyBorder="1" applyAlignment="1">
      <alignment horizontal="center" vertical="center"/>
    </xf>
    <xf numFmtId="166" fontId="0" fillId="17" borderId="0" xfId="0" applyNumberFormat="1" applyFill="1" applyBorder="1" applyAlignment="1">
      <alignment horizontal="center" vertical="center"/>
    </xf>
    <xf numFmtId="0" fontId="52" fillId="17" borderId="64" xfId="1" applyNumberFormat="1" applyFont="1" applyFill="1" applyBorder="1" applyAlignment="1">
      <alignment horizontal="center" vertical="center"/>
    </xf>
    <xf numFmtId="0" fontId="52" fillId="17" borderId="65" xfId="1" applyNumberFormat="1" applyFont="1" applyFill="1" applyBorder="1" applyAlignment="1">
      <alignment horizontal="center" vertical="center"/>
    </xf>
    <xf numFmtId="170" fontId="0" fillId="17" borderId="0" xfId="5" applyNumberFormat="1" applyFont="1" applyFill="1" applyAlignment="1">
      <alignment horizontal="right" vertical="center"/>
    </xf>
    <xf numFmtId="0" fontId="0" fillId="17" borderId="0" xfId="0" applyFill="1" applyAlignment="1">
      <alignment vertical="center"/>
    </xf>
    <xf numFmtId="49" fontId="49" fillId="17" borderId="0" xfId="0" applyNumberFormat="1" applyFont="1" applyFill="1" applyAlignment="1">
      <alignment horizontal="left" vertical="center"/>
    </xf>
    <xf numFmtId="0" fontId="49" fillId="17" borderId="0" xfId="0" applyFont="1" applyFill="1" applyAlignment="1">
      <alignment vertical="center"/>
    </xf>
    <xf numFmtId="167" fontId="0" fillId="17" borderId="16" xfId="0" applyNumberFormat="1" applyFill="1" applyBorder="1" applyAlignment="1">
      <alignment horizontal="center" vertical="center"/>
    </xf>
    <xf numFmtId="0" fontId="0" fillId="17" borderId="17" xfId="0" applyFill="1" applyBorder="1" applyAlignment="1">
      <alignment horizontal="center" vertical="center"/>
    </xf>
    <xf numFmtId="165" fontId="51" fillId="17" borderId="17" xfId="0" applyNumberFormat="1" applyFont="1" applyFill="1" applyBorder="1" applyAlignment="1">
      <alignment horizontal="center" vertical="center"/>
    </xf>
    <xf numFmtId="0" fontId="0" fillId="17" borderId="17" xfId="0" applyFill="1" applyBorder="1" applyAlignment="1">
      <alignment horizontal="left" vertical="center"/>
    </xf>
    <xf numFmtId="0" fontId="0" fillId="17" borderId="18" xfId="0" applyFill="1" applyBorder="1" applyAlignment="1">
      <alignment horizontal="left" vertical="center"/>
    </xf>
    <xf numFmtId="165" fontId="50" fillId="17" borderId="0" xfId="1" applyNumberFormat="1" applyFont="1" applyFill="1" applyAlignment="1">
      <alignment horizontal="right" vertical="center"/>
    </xf>
    <xf numFmtId="165" fontId="0" fillId="17" borderId="0" xfId="1" applyNumberFormat="1" applyFont="1" applyFill="1" applyAlignment="1">
      <alignment horizontal="right" vertical="center"/>
    </xf>
    <xf numFmtId="0" fontId="0" fillId="17" borderId="60" xfId="0" applyFill="1" applyBorder="1" applyAlignment="1">
      <alignment horizontal="center" vertical="center"/>
    </xf>
    <xf numFmtId="165" fontId="13" fillId="17" borderId="64" xfId="1" applyNumberFormat="1" applyFont="1" applyFill="1" applyBorder="1" applyAlignment="1">
      <alignment horizontal="center" vertical="center"/>
    </xf>
    <xf numFmtId="165" fontId="13" fillId="17" borderId="66" xfId="0" applyNumberFormat="1" applyFont="1" applyFill="1" applyBorder="1" applyAlignment="1">
      <alignment horizontal="center" vertical="center"/>
    </xf>
    <xf numFmtId="165" fontId="0" fillId="17" borderId="0" xfId="0" applyNumberFormat="1" applyFill="1" applyAlignment="1">
      <alignment horizontal="center" vertical="center"/>
    </xf>
    <xf numFmtId="165" fontId="51" fillId="17" borderId="9" xfId="1" applyNumberFormat="1" applyFont="1" applyFill="1" applyBorder="1" applyAlignment="1">
      <alignment horizontal="center" vertical="center"/>
    </xf>
    <xf numFmtId="0" fontId="49" fillId="17" borderId="14" xfId="1" applyNumberFormat="1" applyFont="1" applyFill="1" applyBorder="1" applyAlignment="1">
      <alignment horizontal="center" vertical="center"/>
    </xf>
    <xf numFmtId="165" fontId="49" fillId="17" borderId="15" xfId="1" applyNumberFormat="1" applyFont="1" applyFill="1" applyBorder="1" applyAlignment="1">
      <alignment horizontal="center" vertical="center"/>
    </xf>
    <xf numFmtId="165" fontId="8" fillId="17" borderId="0" xfId="1" applyNumberFormat="1" applyFont="1" applyFill="1" applyAlignment="1">
      <alignment horizontal="center" vertical="center"/>
    </xf>
    <xf numFmtId="165" fontId="13" fillId="17" borderId="63" xfId="1" applyNumberFormat="1" applyFont="1" applyFill="1" applyBorder="1" applyAlignment="1">
      <alignment horizontal="center" vertical="center"/>
    </xf>
    <xf numFmtId="165" fontId="8" fillId="17" borderId="0" xfId="1" applyNumberFormat="1" applyFont="1" applyFill="1" applyBorder="1" applyAlignment="1">
      <alignment horizontal="center" vertical="center"/>
    </xf>
    <xf numFmtId="165" fontId="13" fillId="17" borderId="65" xfId="1" applyNumberFormat="1" applyFont="1" applyFill="1" applyBorder="1" applyAlignment="1">
      <alignment horizontal="center" vertical="center"/>
    </xf>
    <xf numFmtId="165" fontId="13" fillId="17" borderId="0" xfId="1" applyNumberFormat="1" applyFont="1" applyFill="1" applyAlignment="1">
      <alignment horizontal="center" vertical="center"/>
    </xf>
    <xf numFmtId="0" fontId="0" fillId="17" borderId="62" xfId="0" applyFill="1" applyBorder="1" applyAlignment="1">
      <alignment horizontal="left" vertical="center"/>
    </xf>
  </cellXfs>
  <cellStyles count="8">
    <cellStyle name="Comma" xfId="1" builtinId="3"/>
    <cellStyle name="Currency" xfId="5" builtinId="4"/>
    <cellStyle name="Normal" xfId="0" builtinId="0"/>
    <cellStyle name="Normal 2" xfId="2" xr:uid="{00000000-0005-0000-0000-000003000000}"/>
    <cellStyle name="Normal 3" xfId="3" xr:uid="{00000000-0005-0000-0000-000004000000}"/>
    <cellStyle name="Normal 3 2" xfId="4" xr:uid="{00000000-0005-0000-0000-000005000000}"/>
    <cellStyle name="Normal 3 3" xfId="6" xr:uid="{00000000-0005-0000-0000-000006000000}"/>
    <cellStyle name="Normal 4" xfId="7" xr:uid="{8A4A370D-6171-4251-A230-235714C25C46}"/>
  </cellStyles>
  <dxfs count="63">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border diagonalUp="0" diagonalDown="0" outline="0">
        <left/>
        <right style="thick">
          <color theme="8" tint="0.39988402966399123"/>
        </right>
        <top/>
        <bottom/>
      </border>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thin">
          <color theme="8" tint="0.59996337778862885"/>
        </left>
        <right style="thick">
          <color theme="8" tint="0.59996337778862885"/>
        </right>
        <top/>
        <bottom/>
      </border>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medium">
          <color theme="8" tint="0.59996337778862885"/>
        </left>
        <right style="thin">
          <color theme="8" tint="0.59996337778862885"/>
        </right>
        <top/>
        <bottom/>
      </border>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thin">
          <color theme="8" tint="0.59996337778862885"/>
        </left>
        <right style="thick">
          <color theme="8" tint="0.59996337778862885"/>
        </right>
        <top/>
        <bottom/>
      </border>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medium">
          <color theme="8" tint="0.59996337778862885"/>
        </left>
        <right style="thin">
          <color theme="8" tint="0.59996337778862885"/>
        </right>
        <top/>
        <bottom/>
      </border>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right style="medium">
          <color theme="8" tint="0.39994506668294322"/>
        </right>
        <top/>
        <bottom/>
      </border>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thick">
          <color theme="8" tint="0.59996337778862885"/>
        </left>
        <right style="medium">
          <color theme="8" tint="0.59996337778862885"/>
        </right>
        <top/>
        <bottom/>
      </border>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right style="thick">
          <color theme="4" tint="0.39988402966399123"/>
        </right>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ck">
          <color theme="4" tint="0.39991454817346722"/>
        </left>
        <right/>
      </border>
    </dxf>
    <dxf>
      <font>
        <i val="0"/>
        <strike val="0"/>
        <outline val="0"/>
        <shadow val="0"/>
        <u val="none"/>
        <vertAlign val="baseline"/>
        <sz val="11"/>
        <color theme="0" tint="-0.499984740745262"/>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right style="thick">
          <color theme="4" tint="0.39991454817346722"/>
        </right>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numFmt numFmtId="165" formatCode="_(* #,##0_);_(* \(#,##0\);_(* &quot;-&quot;??_);_(@_)"/>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0" tint="-0.34998626667073579"/>
        <name val="Calibri"/>
        <family val="2"/>
        <scheme val="minor"/>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thin">
          <color theme="8" tint="0.59996337778862885"/>
        </left>
        <right style="medium">
          <color theme="8" tint="0.59996337778862885"/>
        </right>
        <top/>
        <bottom/>
      </border>
    </dxf>
    <dxf>
      <font>
        <color theme="0" tint="-0.34998626667073579"/>
      </font>
      <numFmt numFmtId="165" formatCode="_(* #,##0_);_(* \(#,##0\);_(* &quot;-&quot;??_);_(@_)"/>
      <fill>
        <patternFill patternType="none">
          <fgColor indexed="64"/>
          <bgColor auto="1"/>
        </patternFill>
      </fill>
      <alignment horizontal="center" vertical="center" textRotation="0" wrapText="0" indent="0" justifyLastLine="0" shrinkToFit="0" readingOrder="0"/>
      <border diagonalUp="0" diagonalDown="0" outline="0">
        <left style="medium">
          <color theme="8" tint="0.59996337778862885"/>
        </left>
        <right style="thin">
          <color theme="8" tint="0.59996337778862885"/>
        </right>
        <top/>
        <bottom/>
      </border>
    </dxf>
    <dxf>
      <fill>
        <patternFill patternType="none">
          <fgColor indexed="64"/>
          <bgColor auto="1"/>
        </patternFill>
      </fill>
      <alignment horizontal="center" vertical="center" textRotation="0" wrapText="0" indent="0" justifyLastLine="0" shrinkToFit="0" readingOrder="0"/>
      <border diagonalUp="0" diagonalDown="0" outline="0">
        <left style="medium">
          <color theme="8" tint="0.59996337778862885"/>
        </left>
        <right style="medium">
          <color theme="8" tint="0.59996337778862885"/>
        </right>
        <top/>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 #,##0_);_(* \(#,##0\);_(* &quot;-&quot;??_);_(@_)"/>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border diagonalUp="0" diagonalDown="0" outline="0">
        <left style="thin">
          <color theme="7" tint="-0.24994659260841701"/>
        </left>
        <right style="thick">
          <color theme="7" tint="-0.24994659260841701"/>
        </right>
        <top style="thin">
          <color theme="7" tint="-0.24994659260841701"/>
        </top>
        <bottom style="thin">
          <color theme="7" tint="-0.24994659260841701"/>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theme="7" tint="-0.24994659260841701"/>
        </left>
        <right style="thin">
          <color theme="7" tint="-0.24994659260841701"/>
        </right>
        <top style="thin">
          <color theme="7" tint="-0.24994659260841701"/>
        </top>
        <bottom style="thin">
          <color theme="7" tint="-0.24994659260841701"/>
        </bottom>
      </border>
    </dxf>
    <dxf>
      <numFmt numFmtId="167" formatCode="[$HTG]\ #,##0"/>
      <fill>
        <patternFill patternType="none">
          <fgColor indexed="64"/>
          <bgColor auto="1"/>
        </patternFill>
      </fill>
      <alignment horizontal="center" vertical="center" textRotation="0" wrapText="0" indent="0" justifyLastLine="0" shrinkToFit="0" readingOrder="0"/>
      <border diagonalUp="0" diagonalDown="0" outline="0">
        <left style="thick">
          <color theme="7" tint="-0.24994659260841701"/>
        </left>
        <right style="thin">
          <color theme="7" tint="-0.24994659260841701"/>
        </right>
        <top style="thin">
          <color theme="7" tint="-0.24994659260841701"/>
        </top>
        <bottom style="thin">
          <color theme="7" tint="-0.24994659260841701"/>
        </bottom>
      </border>
    </dxf>
    <dxf>
      <font>
        <strike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170" formatCode="[$$-409]#,##0"/>
      <fill>
        <patternFill patternType="none">
          <fgColor indexed="64"/>
          <bgColor auto="1"/>
        </patternFill>
      </fill>
      <alignment horizontal="right"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ont>
        <i/>
        <strike val="0"/>
        <outline val="0"/>
        <shadow val="0"/>
        <u val="none"/>
        <vertAlign val="baseline"/>
        <sz val="10"/>
        <color theme="2" tint="-0.249977111117893"/>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8" tint="0.59996337778862885"/>
        </left>
        <right style="thick">
          <color theme="8" tint="0.59996337778862885"/>
        </right>
        <top/>
        <bottom/>
      </border>
    </dxf>
    <dxf>
      <font>
        <i/>
        <strike val="0"/>
        <outline val="0"/>
        <shadow val="0"/>
        <u val="none"/>
        <vertAlign val="baseline"/>
        <sz val="10"/>
        <color theme="2" tint="-0.249977111117893"/>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medium">
          <color theme="8" tint="0.59996337778862885"/>
        </left>
        <right style="thin">
          <color theme="8" tint="0.59996337778862885"/>
        </right>
        <top/>
        <bottom/>
      </border>
    </dxf>
    <dxf>
      <numFmt numFmtId="166" formatCode="d/m/yyyy"/>
      <fill>
        <patternFill patternType="none">
          <fgColor indexed="64"/>
          <bgColor auto="1"/>
        </patternFill>
      </fill>
      <alignment horizontal="center" vertical="center" textRotation="0" wrapText="0" indent="0" justifyLastLine="0" shrinkToFit="0" readingOrder="0"/>
      <border diagonalUp="0" diagonalDown="0" outline="0">
        <left/>
        <right style="thick">
          <color theme="8" tint="0.59996337778862885"/>
        </right>
        <top/>
        <bottom/>
      </border>
    </dxf>
    <dxf>
      <numFmt numFmtId="166" formatCode="d/m/yyyy"/>
      <fill>
        <patternFill patternType="none">
          <fgColor indexed="64"/>
          <bgColor auto="1"/>
        </patternFill>
      </fill>
      <alignment horizontal="center" vertical="center" textRotation="0" wrapText="0" indent="0" justifyLastLine="0" shrinkToFit="0" readingOrder="0"/>
      <border diagonalUp="0" diagonalDown="0" outline="0">
        <left style="thick">
          <color theme="8" tint="0.59996337778862885"/>
        </left>
        <right/>
        <top/>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alignment horizontal="left" vertical="center" textRotation="0" wrapText="0" indent="0" justifyLastLine="0" shrinkToFit="0" readingOrder="0"/>
    </dxf>
    <dxf>
      <font>
        <color auto="1"/>
      </font>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border>
        <bottom style="thin">
          <color theme="0"/>
        </bottom>
      </border>
    </dxf>
    <dxf>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01E1FF"/>
      <color rgb="FF9933FF"/>
      <color rgb="FF00FFFF"/>
      <color rgb="FFF4E5FF"/>
      <color rgb="FFFCE2E0"/>
      <color rgb="FFFFEDE1"/>
      <color rgb="FF043B47"/>
      <color rgb="FF035869"/>
      <color rgb="FFDEEBF7"/>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2297907</xdr:colOff>
      <xdr:row>0</xdr:row>
      <xdr:rowOff>574008</xdr:rowOff>
    </xdr:to>
    <xdr:pic>
      <xdr:nvPicPr>
        <xdr:cNvPr id="7" name="Picture 6">
          <a:extLst>
            <a:ext uri="{FF2B5EF4-FFF2-40B4-BE49-F238E27FC236}">
              <a16:creationId xmlns:a16="http://schemas.microsoft.com/office/drawing/2014/main" id="{556DC4E0-7610-41A7-BDAE-4DB3D0FBF7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297906" cy="574008"/>
        </a:xfrm>
        <a:prstGeom prst="rect">
          <a:avLst/>
        </a:prstGeom>
        <a:noFill/>
        <a:ln>
          <a:noFill/>
        </a:ln>
      </xdr:spPr>
    </xdr:pic>
    <xdr:clientData/>
  </xdr:twoCellAnchor>
  <xdr:oneCellAnchor>
    <xdr:from>
      <xdr:col>0</xdr:col>
      <xdr:colOff>1111250</xdr:colOff>
      <xdr:row>18</xdr:row>
      <xdr:rowOff>107949</xdr:rowOff>
    </xdr:from>
    <xdr:ext cx="7373878" cy="937629"/>
    <xdr:sp macro="" textlink="">
      <xdr:nvSpPr>
        <xdr:cNvPr id="3" name="TextBox 2">
          <a:extLst>
            <a:ext uri="{FF2B5EF4-FFF2-40B4-BE49-F238E27FC236}">
              <a16:creationId xmlns:a16="http://schemas.microsoft.com/office/drawing/2014/main" id="{234C6674-C628-40F1-AC12-39374427EFC8}"/>
            </a:ext>
          </a:extLst>
        </xdr:cNvPr>
        <xdr:cNvSpPr txBox="1"/>
      </xdr:nvSpPr>
      <xdr:spPr>
        <a:xfrm rot="20759302">
          <a:off x="1111250" y="4918074"/>
          <a:ext cx="7373878" cy="937629"/>
        </a:xfrm>
        <a:prstGeom prst="rect">
          <a:avLst/>
        </a:prstGeom>
        <a:solidFill>
          <a:srgbClr val="DEEBF7">
            <a:alpha val="65882"/>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5400" b="0"/>
            <a:t>Exemples</a:t>
          </a:r>
          <a:r>
            <a:rPr lang="en-US" sz="5400" b="0" baseline="0"/>
            <a:t> - non exhaustif</a:t>
          </a:r>
          <a:endParaRPr lang="en-US" sz="5400" b="0"/>
        </a:p>
      </xdr:txBody>
    </xdr:sp>
    <xdr:clientData/>
  </xdr:oneCellAnchor>
  <xdr:oneCellAnchor>
    <xdr:from>
      <xdr:col>11</xdr:col>
      <xdr:colOff>999069</xdr:colOff>
      <xdr:row>13</xdr:row>
      <xdr:rowOff>180975</xdr:rowOff>
    </xdr:from>
    <xdr:ext cx="7373878" cy="937629"/>
    <xdr:sp macro="" textlink="">
      <xdr:nvSpPr>
        <xdr:cNvPr id="4" name="TextBox 3">
          <a:extLst>
            <a:ext uri="{FF2B5EF4-FFF2-40B4-BE49-F238E27FC236}">
              <a16:creationId xmlns:a16="http://schemas.microsoft.com/office/drawing/2014/main" id="{B1BB36A2-C5E8-4072-8372-25BEF2FD638D}"/>
            </a:ext>
          </a:extLst>
        </xdr:cNvPr>
        <xdr:cNvSpPr txBox="1"/>
      </xdr:nvSpPr>
      <xdr:spPr>
        <a:xfrm rot="20759302">
          <a:off x="15969194" y="4038600"/>
          <a:ext cx="7373878" cy="937629"/>
        </a:xfrm>
        <a:prstGeom prst="rect">
          <a:avLst/>
        </a:prstGeom>
        <a:solidFill>
          <a:srgbClr val="DEEBF7">
            <a:alpha val="65882"/>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5400" b="0"/>
            <a:t>Exemples</a:t>
          </a:r>
          <a:r>
            <a:rPr lang="en-US" sz="5400" b="0" baseline="0"/>
            <a:t> - non exhaustif</a:t>
          </a:r>
          <a:endParaRPr lang="en-US" sz="5400" b="0"/>
        </a:p>
      </xdr:txBody>
    </xdr:sp>
    <xdr:clientData/>
  </xdr:oneCellAnchor>
  <xdr:oneCellAnchor>
    <xdr:from>
      <xdr:col>16</xdr:col>
      <xdr:colOff>579970</xdr:colOff>
      <xdr:row>12</xdr:row>
      <xdr:rowOff>158751</xdr:rowOff>
    </xdr:from>
    <xdr:ext cx="7373878" cy="937629"/>
    <xdr:sp macro="" textlink="">
      <xdr:nvSpPr>
        <xdr:cNvPr id="5" name="TextBox 4">
          <a:extLst>
            <a:ext uri="{FF2B5EF4-FFF2-40B4-BE49-F238E27FC236}">
              <a16:creationId xmlns:a16="http://schemas.microsoft.com/office/drawing/2014/main" id="{18B2F6B8-DF95-423F-AB73-99BC634DD7D1}"/>
            </a:ext>
          </a:extLst>
        </xdr:cNvPr>
        <xdr:cNvSpPr txBox="1"/>
      </xdr:nvSpPr>
      <xdr:spPr>
        <a:xfrm rot="20759302">
          <a:off x="27567470" y="3825876"/>
          <a:ext cx="7373878" cy="937629"/>
        </a:xfrm>
        <a:prstGeom prst="rect">
          <a:avLst/>
        </a:prstGeom>
        <a:solidFill>
          <a:srgbClr val="DEEBF7">
            <a:alpha val="65882"/>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5400" b="0"/>
            <a:t>Exemples</a:t>
          </a:r>
          <a:r>
            <a:rPr lang="en-US" sz="5400" b="0" baseline="0"/>
            <a:t> - non exhaustif</a:t>
          </a:r>
          <a:endParaRPr lang="en-US" sz="5400" b="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FSC/21.%204W%20Matrix%20+%20ORS/10.%20Matrix%204W%20Q1/Analysis%20%204Ws%202018-FSL+%20beneficiaries%20Jan-Mar%202018%20(30%20May%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MERABU\Desktop\4Ws%202018\4Ws%202018-FSL-TO%20BE%20FILLED%20BY%20IMPLMENTING%20PARTNERS-April-Ju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Names"/>
      <sheetName val="ControlVocabularies"/>
      <sheetName val="2018 HRP 4Ws"/>
      <sheetName val="Funding Pivot"/>
      <sheetName val="Indicator Pivot"/>
      <sheetName val="Livelihoods Funding"/>
      <sheetName val="Livelihoods Achievement"/>
      <sheetName val="Sheet1"/>
      <sheetName val="Instructions"/>
      <sheetName val="Lists"/>
    </sheetNames>
    <sheetDataSet>
      <sheetData sheetId="0"/>
      <sheetData sheetId="1">
        <row r="1">
          <cell r="B1" t="str">
            <v>Organization Type</v>
          </cell>
          <cell r="C1" t="str">
            <v>Sector/Cluster
(This sector column is related to the sub sector.  Populate this column as per the sub sector)</v>
          </cell>
          <cell r="I1" t="str">
            <v>Status</v>
          </cell>
          <cell r="K1" t="str">
            <v>Yes / No</v>
          </cell>
          <cell r="L1" t="str">
            <v>sector</v>
          </cell>
          <cell r="Q1" t="str">
            <v>MYHS Outcome</v>
          </cell>
        </row>
        <row r="2">
          <cell r="B2" t="str">
            <v>Government</v>
          </cell>
          <cell r="I2" t="str">
            <v>Ongoing</v>
          </cell>
          <cell r="K2" t="str">
            <v>Yes</v>
          </cell>
          <cell r="L2" t="str">
            <v>Education</v>
          </cell>
          <cell r="Q2" t="str">
            <v>Edu-Populations affected by natural or man-made disaster receive timely assistance during and in the aftermath of a shock.</v>
          </cell>
          <cell r="V2" t="str">
            <v>Reduce food insecurity of venerable people affected by natural disasters and conflict (life-saving)</v>
          </cell>
          <cell r="AA2" t="str">
            <v>Q4</v>
          </cell>
          <cell r="AB2" t="str">
            <v>Within HRP</v>
          </cell>
        </row>
        <row r="3">
          <cell r="B3" t="str">
            <v>Embassy</v>
          </cell>
          <cell r="I3" t="str">
            <v>Completed</v>
          </cell>
          <cell r="K3" t="str">
            <v>No</v>
          </cell>
          <cell r="L3" t="str">
            <v>Education</v>
          </cell>
          <cell r="Q3" t="str">
            <v>Edu-Populations affected by natural or man-made disaster receive timely assistance during and in the aftermath of a shock.</v>
          </cell>
          <cell r="V3" t="str">
            <v>Restore and sustain food and livelihood security of vulnerable households in affected areas.</v>
          </cell>
          <cell r="AA3" t="str">
            <v>Q3</v>
          </cell>
          <cell r="AB3" t="str">
            <v>Outside HRP</v>
          </cell>
        </row>
        <row r="4">
          <cell r="A4" t="str">
            <v>Food security and livelihoods</v>
          </cell>
          <cell r="B4" t="str">
            <v>UNAMID</v>
          </cell>
          <cell r="I4" t="str">
            <v>Suspended</v>
          </cell>
          <cell r="L4" t="str">
            <v>Education</v>
          </cell>
          <cell r="Q4" t="str">
            <v>Edu-Populations affected by natural or man-made disaster receive timely assistance during and in the aftermath of a shock.</v>
          </cell>
          <cell r="V4" t="str">
            <v>Build climate smart resilience of food and livelihoods for insecure population and reduce vulnerability to disasters.</v>
          </cell>
          <cell r="AA4" t="str">
            <v>Q2</v>
          </cell>
        </row>
        <row r="5">
          <cell r="B5" t="str">
            <v>United Nations</v>
          </cell>
          <cell r="L5" t="str">
            <v>Emergency shelter and non food items</v>
          </cell>
          <cell r="Q5" t="str">
            <v>Edu-Displaced populations, refugees, returnees and host communities meet their basic needs and/or access essential basic services while increasing their self-reliance.</v>
          </cell>
          <cell r="AA5" t="str">
            <v>Q1</v>
          </cell>
        </row>
        <row r="6">
          <cell r="B6" t="str">
            <v>International NGO</v>
          </cell>
          <cell r="L6" t="str">
            <v>Emergency shelter and non food items</v>
          </cell>
          <cell r="Q6" t="str">
            <v>Edu-Displaced populations, refugees, returnees and host communities meet their basic needs and/or access essential basic services while increasing their self-reliance.</v>
          </cell>
        </row>
        <row r="7">
          <cell r="B7" t="str">
            <v>National NGO</v>
          </cell>
          <cell r="L7" t="str">
            <v>Food security and livelihoods</v>
          </cell>
          <cell r="Q7" t="str">
            <v>Edu-Displaced populations, refugees, returnees and host communities meet their basic needs and/or access essential basic services while increasing their self-reliance.</v>
          </cell>
        </row>
        <row r="8">
          <cell r="B8" t="str">
            <v>Red Cross / Red Crescent</v>
          </cell>
          <cell r="L8" t="str">
            <v>Food security and livelihoods</v>
          </cell>
          <cell r="Q8" t="str">
            <v>Edu-Displaced populations, refugees, returnees and host communities meet their basic needs and/or access essential basic services while increasing their self-reliance.</v>
          </cell>
        </row>
        <row r="9">
          <cell r="B9" t="str">
            <v>Research Institute</v>
          </cell>
          <cell r="L9" t="str">
            <v>Food security and livelihoods</v>
          </cell>
          <cell r="Q9" t="str">
            <v>Edu-Displaced populations, refugees, returnees and host communities meet their basic needs and/or access essential basic services while increasing their self-reliance.</v>
          </cell>
        </row>
        <row r="10">
          <cell r="L10" t="str">
            <v>Health</v>
          </cell>
          <cell r="Q10" t="str">
            <v>Edu-Vulnerable residents in targeted areas have improved nutrition status and increased resilience.</v>
          </cell>
        </row>
        <row r="11">
          <cell r="L11" t="str">
            <v>Health</v>
          </cell>
          <cell r="Q11" t="str">
            <v>Edu-Vulnerable residents in targeted areas have improved nutrition status and increased resilience.</v>
          </cell>
        </row>
        <row r="12">
          <cell r="L12" t="str">
            <v>Logistics and Emergency Telecommunications</v>
          </cell>
          <cell r="Q12" t="str">
            <v>Edu-Vulnerable residents in targeted areas have improved nutrition status and increased resilience.</v>
          </cell>
        </row>
        <row r="13">
          <cell r="L13" t="str">
            <v>Nutrition</v>
          </cell>
          <cell r="Q13" t="str">
            <v>NFI-Populations affected by natural or man-made disaster receive timely assistance during and in the aftermath of a shock.</v>
          </cell>
        </row>
        <row r="14">
          <cell r="L14" t="str">
            <v>Nutrition</v>
          </cell>
          <cell r="Q14" t="str">
            <v>NFI-Populations affected by natural or man-made disaster receive timely assistance during and in the aftermath of a shock.</v>
          </cell>
        </row>
        <row r="15">
          <cell r="L15" t="str">
            <v>Nutrition</v>
          </cell>
          <cell r="Q15" t="str">
            <v>NFI-Populations affected by natural or man-made disaster receive timely assistance during and in the aftermath of a shock.</v>
          </cell>
        </row>
        <row r="16">
          <cell r="L16" t="str">
            <v>Protection</v>
          </cell>
          <cell r="Q16" t="str">
            <v>NFI-Displaced populations, refugees, returnees and host communities meet their basic needs and/or access essential basic services while increasing their self-reliance.</v>
          </cell>
        </row>
        <row r="17">
          <cell r="L17" t="str">
            <v>Protection</v>
          </cell>
          <cell r="Q17" t="str">
            <v>NFI-Displaced populations, refugees, returnees and host communities meet their basic needs and/or access essential basic services while increasing their self-reliance.</v>
          </cell>
        </row>
        <row r="18">
          <cell r="L18" t="str">
            <v>Protection</v>
          </cell>
          <cell r="Q18" t="str">
            <v>NFI-Displaced populations, refugees, returnees and host communities meet their basic needs and/or access essential basic services while increasing their self-reliance.</v>
          </cell>
        </row>
        <row r="19">
          <cell r="L19" t="str">
            <v>Recovery, Return and Reintegration</v>
          </cell>
          <cell r="Q19" t="str">
            <v>NFI-Displaced populations, refugees, returnees and host communities meet their basic needs and/or access essential basic services while increasing their self-reliance.</v>
          </cell>
        </row>
        <row r="20">
          <cell r="L20" t="str">
            <v>Recovery, Return and Reintegration</v>
          </cell>
          <cell r="Q20" t="str">
            <v>FSL-Populations affected by natural or man-made disaster receive timely assistance during and in the aftermath of a shock.</v>
          </cell>
        </row>
        <row r="21">
          <cell r="L21" t="str">
            <v>Water, Sanitation and Hygiene</v>
          </cell>
          <cell r="Q21" t="str">
            <v>FSL-Populations affected by natural or man-made disaster receive timely assistance during and in the aftermath of a shock.</v>
          </cell>
        </row>
        <row r="22">
          <cell r="L22" t="str">
            <v>Water, Sanitation and Hygiene</v>
          </cell>
          <cell r="Q22" t="str">
            <v>FSL-Populations affected by natural or man-made disaster receive timely assistance during and in the aftermath of a shock.</v>
          </cell>
        </row>
        <row r="23">
          <cell r="L23" t="str">
            <v>Water, Sanitation and Hygiene</v>
          </cell>
          <cell r="Q23" t="str">
            <v>FSL-Populations affected by natural or man-made disaster receive timely assistance during and in the aftermath of a shock.</v>
          </cell>
        </row>
        <row r="24">
          <cell r="L24" t="str">
            <v>Refugee Multi-Sector</v>
          </cell>
          <cell r="Q24" t="str">
            <v>FSL-Populations affected by natural or man-made disaster receive timely assistance during and in the aftermath of a shock.</v>
          </cell>
        </row>
        <row r="25">
          <cell r="L25" t="str">
            <v>Refugee Multi-Sector</v>
          </cell>
          <cell r="Q25" t="str">
            <v>FSL-Populations affected by natural or man-made disaster receive timely assistance during and in the aftermath of a shock.</v>
          </cell>
        </row>
        <row r="26">
          <cell r="Q26" t="str">
            <v>FSL-Displaced populations, refugees, returnees and host communities meet their basic needs and/or access essential basic services while increasing their self-reliance.</v>
          </cell>
        </row>
        <row r="27">
          <cell r="Q27" t="str">
            <v>FSL-Displaced populations, refugees, returnees and host communities meet their basic needs and/or access essential basic services while increasing their self-reliance.</v>
          </cell>
        </row>
        <row r="28">
          <cell r="Q28" t="str">
            <v>FSL-Displaced populations, refugees, returnees and host communities meet their basic needs and/or access essential basic services while increasing their self-reliance.</v>
          </cell>
        </row>
        <row r="29">
          <cell r="Q29" t="str">
            <v>FSL-Vulnerable residents in targeted areas have improved nutrition status and increased resilience.</v>
          </cell>
        </row>
        <row r="30">
          <cell r="Q30" t="str">
            <v>FSL-Vulnerable residents in targeted areas have improved nutrition status and increased resilience.</v>
          </cell>
        </row>
        <row r="31">
          <cell r="Q31" t="str">
            <v>Hea-Populations affected by natural or man-made disaster receive timely assistance during and in the aftermath of a shock.</v>
          </cell>
        </row>
        <row r="32">
          <cell r="Q32" t="str">
            <v>Hea-Populations affected by natural or man-made disaster receive timely assistance during and in the aftermath of a shock.</v>
          </cell>
        </row>
        <row r="33">
          <cell r="Q33" t="str">
            <v>Hea-Populations affected by natural or man-made disaster receive timely assistance during and in the aftermath of a shock.</v>
          </cell>
        </row>
        <row r="34">
          <cell r="Q34" t="str">
            <v>Hea-Populations affected by natural or man-made disaster receive timely assistance during and in the aftermath of a shock.</v>
          </cell>
        </row>
        <row r="35">
          <cell r="Q35" t="str">
            <v>Hea-Populations affected by natural or man-made disaster receive timely assistance during and in the aftermath of a shock.</v>
          </cell>
        </row>
        <row r="36">
          <cell r="Q36" t="str">
            <v>Hea-Displaced populations, refugees, returnees and host communities meet their basic needs and/or access essential basic services while increasing their self-reliance.</v>
          </cell>
        </row>
        <row r="37">
          <cell r="Q37" t="str">
            <v>Hea-Displaced populations, refugees, returnees and host communities meet their basic needs and/or access essential basic services while increasing their self-reliance.</v>
          </cell>
        </row>
        <row r="38">
          <cell r="Q38" t="str">
            <v>Hea-Displaced populations, refugees, returnees and host communities meet their basic needs and/or access essential basic services while increasing their self-reliance.</v>
          </cell>
        </row>
        <row r="39">
          <cell r="Q39" t="str">
            <v>Hea-Displaced populations, refugees, returnees and host communities meet their basic needs and/or access essential basic services while increasing their self-reliance.</v>
          </cell>
        </row>
        <row r="40">
          <cell r="Q40" t="str">
            <v>Hea-Displaced populations, refugees, returnees and host communities meet their basic needs and/or access essential basic services while increasing their self-reliance.</v>
          </cell>
        </row>
        <row r="41">
          <cell r="Q41" t="str">
            <v>MYHS Outcome 1 , 2 &amp; 3</v>
          </cell>
        </row>
        <row r="42">
          <cell r="Q42" t="str">
            <v>MYHS Outcome 1 , 2 &amp; 3</v>
          </cell>
        </row>
        <row r="43">
          <cell r="Q43" t="str">
            <v>MYHS Outcome 1 , 2 &amp; 3</v>
          </cell>
        </row>
        <row r="44">
          <cell r="Q44" t="str">
            <v>MYHS Outcome 1 , 2 &amp; 3</v>
          </cell>
        </row>
        <row r="45">
          <cell r="Q45" t="str">
            <v>MYHS Outcome 1 , 2 &amp; 3</v>
          </cell>
        </row>
        <row r="46">
          <cell r="Q46" t="str">
            <v>Nut-Populations affected by natural or man-made disaster receive timely assistance during and in the aftermath of a shock.</v>
          </cell>
        </row>
        <row r="47">
          <cell r="Q47" t="str">
            <v>Nut-Populations affected by natural or man-made disaster receive timely assistance during and in the aftermath of a shock.</v>
          </cell>
        </row>
        <row r="48">
          <cell r="Q48" t="str">
            <v>Nut-Populations affected by natural or man-made disaster receive timely assistance during and in the aftermath of a shock.</v>
          </cell>
        </row>
        <row r="49">
          <cell r="Q49" t="str">
            <v>Nut-Populations affected by natural or man-made disaster receive timely assistance during and in the aftermath of a shock.</v>
          </cell>
        </row>
        <row r="50">
          <cell r="Q50" t="str">
            <v>Nut-Displaced populations, refugees, returnees and host communities meet their basic needs and/or access essential basic services while increasing their self-reliance.</v>
          </cell>
        </row>
        <row r="51">
          <cell r="Q51" t="str">
            <v>Nut-Displaced populations, refugees, returnees and host communities meet their basic needs and/or access essential basic services while increasing their self-reliance.</v>
          </cell>
        </row>
        <row r="52">
          <cell r="Q52" t="str">
            <v>Nut-Displaced populations, refugees, returnees and host communities meet their basic needs and/or access essential basic services while increasing their self-reliance.</v>
          </cell>
        </row>
        <row r="53">
          <cell r="Q53" t="str">
            <v>Nut-Displaced populations, refugees, returnees and host communities meet their basic needs and/or access essential basic services while increasing their self-reliance.</v>
          </cell>
        </row>
        <row r="54">
          <cell r="Q54" t="str">
            <v>Nut-Vulnerable residents in targeted areas have improved nutrition status and increased resilience.</v>
          </cell>
        </row>
        <row r="55">
          <cell r="Q55" t="str">
            <v>Nut-Vulnerable residents in targeted areas have improved nutrition status and increased resilience.</v>
          </cell>
        </row>
        <row r="56">
          <cell r="Q56" t="str">
            <v>Nut-Vulnerable residents in targeted areas have improved nutrition status and increased resilience.</v>
          </cell>
        </row>
        <row r="57">
          <cell r="Q57" t="str">
            <v>Nut-Vulnerable residents in targeted areas have improved nutrition status and increased resilience.</v>
          </cell>
        </row>
        <row r="58">
          <cell r="Q58" t="str">
            <v>Nut-Vulnerable residents in targeted areas have improved nutrition status and increased resilience.</v>
          </cell>
        </row>
        <row r="59">
          <cell r="Q59" t="str">
            <v>Nut-Vulnerable residents in targeted areas have improved nutrition status and increased resilience.</v>
          </cell>
        </row>
        <row r="60">
          <cell r="Q60" t="str">
            <v>Prt-Populations affected by natural or man-made disaster receive timely assistance during and in the aftermath of a shock.</v>
          </cell>
        </row>
        <row r="61">
          <cell r="Q61" t="str">
            <v>Prt-Populations affected by natural or man-made disaster receive timely assistance during and in the aftermath of a shock.</v>
          </cell>
        </row>
        <row r="62">
          <cell r="Q62" t="str">
            <v>Prt-Populations affected by natural or man-made disaster receive timely assistance during and in the aftermath of a shock.</v>
          </cell>
        </row>
        <row r="63">
          <cell r="Q63" t="str">
            <v>Prt-Populations affected by natural or man-made disaster receive timely assistance during and in the aftermath of a shock.</v>
          </cell>
        </row>
        <row r="64">
          <cell r="Q64" t="str">
            <v>Prt-Populations affected by natural or man-made disaster receive timely assistance during and in the aftermath of a shock.</v>
          </cell>
        </row>
        <row r="65">
          <cell r="Q65" t="str">
            <v>Prt-Displaced populations, refugees, returnees and host communities meet their basic needs and/or access essential basic services while increasing their self-reliance.</v>
          </cell>
        </row>
        <row r="66">
          <cell r="Q66" t="str">
            <v>Prt-Displaced populations, refugees, returnees and host communities meet their basic needs and/or access essential basic services while increasing their self-reliance.</v>
          </cell>
        </row>
        <row r="67">
          <cell r="Q67" t="str">
            <v>Prt-Displaced populations, refugees, returnees and host communities meet their basic needs and/or access essential basic services while increasing their self-reliance.</v>
          </cell>
        </row>
        <row r="68">
          <cell r="Q68" t="str">
            <v>Prt-Displaced populations, refugees, returnees and host communities meet their basic needs and/or access essential basic services while increasing their self-reliance.</v>
          </cell>
        </row>
        <row r="69">
          <cell r="Q69" t="str">
            <v>Prt-Vulnerable residents in targeted areas have improved nutrition status and increased resilience.</v>
          </cell>
        </row>
        <row r="70">
          <cell r="Q70" t="str">
            <v>Prt-Vulnerable residents in targeted areas have improved nutrition status and increased resilience.</v>
          </cell>
        </row>
        <row r="71">
          <cell r="Q71" t="str">
            <v>Prt-Vulnerable residents in targeted areas have improved nutrition status and increased resilience.</v>
          </cell>
        </row>
        <row r="72">
          <cell r="Q72" t="str">
            <v>RRR-Displaced populations, refugees, returnees and host communities meet their basic needs and/or access essential basic services while increasing their self-reliance.</v>
          </cell>
        </row>
        <row r="73">
          <cell r="Q73" t="str">
            <v>RRR-Displaced populations, refugees, returnees and host communities meet their basic needs and/or access essential basic services while increasing their self-reliance.</v>
          </cell>
        </row>
        <row r="74">
          <cell r="Q74" t="str">
            <v>RRR-Displaced populations, refugees, returnees and host communities meet their basic needs and/or access essential basic services while increasing their self-reliance.</v>
          </cell>
        </row>
        <row r="75">
          <cell r="Q75" t="str">
            <v>RRR-Displaced populations, refugees, returnees and host communities meet their basic needs and/or access essential basic services while increasing their self-reliance.</v>
          </cell>
        </row>
        <row r="76">
          <cell r="Q76" t="str">
            <v>RRR-Displaced populations, refugees, returnees and host communities meet their basic needs and/or access essential basic services while increasing their self-reliance.</v>
          </cell>
        </row>
        <row r="77">
          <cell r="Q77" t="str">
            <v>RRR-Displaced populations, refugees, returnees and host communities meet their basic needs and/or access essential basic services while increasing their self-reliance.</v>
          </cell>
        </row>
        <row r="78">
          <cell r="Q78" t="str">
            <v>RRR-Displaced populations, refugees, returnees and host communities meet their basic needs and/or access essential basic services while increasing their self-reliance.</v>
          </cell>
        </row>
        <row r="79">
          <cell r="Q79" t="str">
            <v>RRR-Displaced populations, refugees, returnees and host communities meet their basic needs and/or access essential basic services while increasing their self-reliance.</v>
          </cell>
        </row>
        <row r="80">
          <cell r="Q80" t="str">
            <v>RRR-Displaced populations, refugees, returnees and host communities meet their basic needs and/or access essential basic services while increasing their self-reliance.</v>
          </cell>
        </row>
        <row r="81">
          <cell r="Q81" t="str">
            <v>RRR-Displaced populations, refugees, returnees and host communities meet their basic needs and/or access essential basic services while increasing their self-reliance.</v>
          </cell>
        </row>
        <row r="82">
          <cell r="Q82" t="str">
            <v>RRR-Displaced populations, refugees, returnees and host communities meet their basic needs and/or access essential basic services while increasing their self-reliance.</v>
          </cell>
        </row>
        <row r="83">
          <cell r="Q83" t="str">
            <v>RRR-Displaced populations, refugees, returnees and host communities meet their basic needs and/or access essential basic services while increasing their self-reliance.</v>
          </cell>
        </row>
        <row r="84">
          <cell r="Q84" t="str">
            <v>RRR-Vulnerable residents in targeted areas have improved nutrition status and increased resilience.</v>
          </cell>
        </row>
        <row r="85">
          <cell r="Q85" t="str">
            <v>RRR-Vulnerable residents in targeted areas have improved nutrition status and increased resilience.</v>
          </cell>
        </row>
        <row r="86">
          <cell r="Q86" t="str">
            <v>WASH-Populations affected by natural or man-made disaster receive timely assistance during and in the aftermath of a shock.</v>
          </cell>
        </row>
        <row r="87">
          <cell r="Q87" t="str">
            <v>WASH-Populations affected by natural or man-made disaster receive timely assistance during and in the aftermath of a shock.</v>
          </cell>
        </row>
        <row r="88">
          <cell r="Q88" t="str">
            <v>WASH-Populations affected by natural or man-made disaster receive timely assistance during and in the aftermath of a shock.</v>
          </cell>
        </row>
        <row r="89">
          <cell r="Q89" t="str">
            <v>WASH-Displaced populations, refugees, returnees and host communities meet their basic needs and/or access essential basic services while increasing their self-reliance.</v>
          </cell>
        </row>
        <row r="90">
          <cell r="Q90" t="str">
            <v>WASH-Displaced populations, refugees, returnees and host communities meet their basic needs and/or access essential basic services while increasing their self-reliance.</v>
          </cell>
        </row>
        <row r="91">
          <cell r="Q91" t="str">
            <v>WASH-Displaced populations, refugees, returnees and host communities meet their basic needs and/or access essential basic services while increasing their self-reliance.</v>
          </cell>
        </row>
        <row r="92">
          <cell r="Q92" t="str">
            <v>WASH-Displaced populations, refugees, returnees and host communities meet their basic needs and/or access essential basic services while increasing their self-reliance.</v>
          </cell>
        </row>
        <row r="93">
          <cell r="Q93" t="str">
            <v>WASH-Vulnerable residents in targeted areas have improved nutrition status and increased resilience.</v>
          </cell>
        </row>
        <row r="94">
          <cell r="Q94" t="str">
            <v>WASH-Vulnerable residents in targeted areas have improved nutrition status and increased resilience.</v>
          </cell>
        </row>
        <row r="95">
          <cell r="Q95" t="str">
            <v>WASH-Vulnerable residents in targeted areas have improved nutrition status and increased resilience.</v>
          </cell>
        </row>
        <row r="96">
          <cell r="Q96" t="str">
            <v>RMS-Populations affected by natural or man-made disaster receive timely assistance during and in the aftermath of a shock.</v>
          </cell>
        </row>
        <row r="97">
          <cell r="Q97" t="str">
            <v>RMS-Populations affected by natural or man-made disaster receive timely assistance during and in the aftermath of a shock.</v>
          </cell>
        </row>
        <row r="98">
          <cell r="Q98" t="str">
            <v>RMS-Populations affected by natural or man-made disaster receive timely assistance during and in the aftermath of a shock.</v>
          </cell>
        </row>
        <row r="99">
          <cell r="Q99" t="str">
            <v>RMS-Populations affected by natural or man-made disaster receive timely assistance during and in the aftermath of a shock.</v>
          </cell>
        </row>
        <row r="100">
          <cell r="Q100" t="str">
            <v>RMS-Populations affected by natural or man-made disaster receive timely assistance during and in the aftermath of a shock.</v>
          </cell>
        </row>
        <row r="101">
          <cell r="Q101" t="str">
            <v>RMS-Populations affected by natural or man-made disaster receive timely assistance during and in the aftermath of a shock.</v>
          </cell>
        </row>
        <row r="102">
          <cell r="Q102" t="str">
            <v>RMS-Populations affected by natural or man-made disaster receive timely assistance during and in the aftermath of a shock.</v>
          </cell>
        </row>
        <row r="103">
          <cell r="Q103" t="str">
            <v>RMS-Populations affected by natural or man-made disaster receive timely assistance during and in the aftermath of a shock.</v>
          </cell>
        </row>
        <row r="104">
          <cell r="Q104" t="str">
            <v>RMS-Populations affected by natural or man-made disaster receive timely assistance during and in the aftermath of a shock.</v>
          </cell>
        </row>
        <row r="105">
          <cell r="Q105" t="str">
            <v>RMS-Populations affected by natural or man-made disaster receive timely assistance during and in the aftermath of a shock.</v>
          </cell>
        </row>
        <row r="106">
          <cell r="Q106" t="str">
            <v>RMS-Populations affected by natural or man-made disaster receive timely assistance during and in the aftermath of a shock.</v>
          </cell>
        </row>
        <row r="107">
          <cell r="Q107" t="str">
            <v>RMS-Populations affected by natural or man-made disaster receive timely assistance during and in the aftermath of a shock.</v>
          </cell>
        </row>
        <row r="108">
          <cell r="Q108" t="str">
            <v>RMS-Populations affected by natural or man-made disaster receive timely assistance during and in the aftermath of a shock.</v>
          </cell>
        </row>
        <row r="109">
          <cell r="Q109" t="str">
            <v>RMS-Populations affected by natural or man-made disaster receive timely assistance during and in the aftermath of a shock.</v>
          </cell>
        </row>
        <row r="110">
          <cell r="Q110" t="str">
            <v>RMS-Populations affected by natural or man-made disaster receive timely assistance during and in the aftermath of a shock.</v>
          </cell>
        </row>
        <row r="111">
          <cell r="Q111" t="str">
            <v>RMS-Populations affected by natural or man-made disaster receive timely assistance during and in the aftermath of a shock.</v>
          </cell>
        </row>
        <row r="112">
          <cell r="Q112" t="str">
            <v>RMS-Displaced populations, refugees, returnees and host communities meet their basic needs and/or access essential basic services while increasing their self-reliance.</v>
          </cell>
        </row>
        <row r="113">
          <cell r="Q113" t="str">
            <v>RMS-Displaced populations, refugees, returnees and host communities meet their basic needs and/or access essential basic services while increasing their self-reliance.</v>
          </cell>
        </row>
        <row r="114">
          <cell r="Q114" t="str">
            <v>RMS-Displaced populations, refugees, returnees and host communities meet their basic needs and/or access essential basic services while increasing their self-reliance.</v>
          </cell>
        </row>
        <row r="115">
          <cell r="Q115" t="str">
            <v>RMS-Displaced populations, refugees, returnees and host communities meet their basic needs and/or access essential basic services while increasing their self-reliance.</v>
          </cell>
        </row>
        <row r="116">
          <cell r="Q116" t="str">
            <v>RMS-Displaced populations, refugees, returnees and host communities meet their basic needs and/or access essential basic services while increasing their self-reliance.</v>
          </cell>
        </row>
        <row r="117">
          <cell r="Q117" t="str">
            <v>RMS-Displaced populations, refugees, returnees and host communities meet their basic needs and/or access essential basic services while increasing their self-reliance.</v>
          </cell>
        </row>
        <row r="118">
          <cell r="Q118" t="str">
            <v>RMS-Displaced populations, refugees, returnees and host communities meet their basic needs and/or access essential basic services while increasing their self-reliance.</v>
          </cell>
        </row>
        <row r="119">
          <cell r="Q119" t="str">
            <v>RMS-Displaced populations, refugees, returnees and host communities meet their basic needs and/or access essential basic services while increasing their self-reliance.</v>
          </cell>
        </row>
        <row r="120">
          <cell r="Q120" t="str">
            <v>RMS-Displaced populations, refugees, returnees and host communities meet their basic needs and/or access essential basic services while increasing their self-reliance.</v>
          </cell>
        </row>
      </sheetData>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Names"/>
      <sheetName val="ControlVocabularies"/>
      <sheetName val="Sheet1"/>
      <sheetName val="4Ws Data"/>
      <sheetName val="Instructions"/>
      <sheetName val="Lists"/>
    </sheetNames>
    <sheetDataSet>
      <sheetData sheetId="0"/>
      <sheetData sheetId="1">
        <row r="1">
          <cell r="B1" t="str">
            <v>Organization Type</v>
          </cell>
        </row>
        <row r="2">
          <cell r="E2" t="str">
            <v>IDPs</v>
          </cell>
        </row>
        <row r="3">
          <cell r="E3" t="str">
            <v>Refugees</v>
          </cell>
        </row>
        <row r="4">
          <cell r="E4" t="str">
            <v>South Sudanese</v>
          </cell>
        </row>
        <row r="5">
          <cell r="E5" t="str">
            <v>Returnees</v>
          </cell>
        </row>
        <row r="6">
          <cell r="E6" t="str">
            <v>Refugee Returnees</v>
          </cell>
        </row>
        <row r="7">
          <cell r="E7" t="str">
            <v>Flood Affected</v>
          </cell>
        </row>
        <row r="8">
          <cell r="E8" t="str">
            <v>Host Communities</v>
          </cell>
        </row>
        <row r="9">
          <cell r="E9" t="str">
            <v>Mine Affected</v>
          </cell>
        </row>
        <row r="10">
          <cell r="E10" t="str">
            <v>Mixed</v>
          </cell>
        </row>
      </sheetData>
      <sheetData sheetId="2"/>
      <sheetData sheetId="3"/>
      <sheetData sheetId="4"/>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BH103" totalsRowShown="0" headerRowDxfId="62" dataDxfId="0" headerRowBorderDxfId="61">
  <autoFilter ref="A4:BH103" xr:uid="{33522976-2BE3-488F-8F30-4EE56653E5D3}"/>
  <sortState xmlns:xlrd2="http://schemas.microsoft.com/office/spreadsheetml/2017/richdata2" ref="A25:BH45">
    <sortCondition ref="A5:A73"/>
    <sortCondition ref="AH5:AH73"/>
    <sortCondition ref="J5:J73"/>
    <sortCondition ref="K5:K73"/>
    <sortCondition ref="M5:M73"/>
    <sortCondition ref="E5:E73"/>
    <sortCondition ref="N5:N73"/>
    <sortCondition ref="AI5:AI73"/>
  </sortState>
  <tableColumns count="60">
    <tableColumn id="1" xr3:uid="{00000000-0010-0000-0000-000001000000}" name="Partenaire principal" dataDxfId="60"/>
    <tableColumn id="2" xr3:uid="{00000000-0010-0000-0000-000002000000}" name="Type de partenaire principal" dataDxfId="59"/>
    <tableColumn id="3" xr3:uid="{00000000-0010-0000-0000-000003000000}" name="Partenaire d'implémentation" dataDxfId="58"/>
    <tableColumn id="41" xr3:uid="{F4E32561-BB85-4385-BAC7-CD8EABFB0F73}" name="Type de partenaire d'implémentation" dataDxfId="57"/>
    <tableColumn id="4" xr3:uid="{00000000-0010-0000-0000-000004000000}" name="Bailleur _x000a_principal" dataDxfId="56"/>
    <tableColumn id="10" xr3:uid="{2CE1B897-6CFB-4EF5-B138-CA713399CFCE}" name="Autre bailleur ou type de fonds" dataDxfId="55"/>
    <tableColumn id="5" xr3:uid="{00000000-0010-0000-0000-000005000000}" name="Date de démarrage_x000a_(dd/mm/yyyy)" dataDxfId="54"/>
    <tableColumn id="6" xr3:uid="{00000000-0010-0000-0000-000006000000}" name="Date de fin_x000a_(dd/mm/yyyy)" dataDxfId="53"/>
    <tableColumn id="7" xr3:uid="{00000000-0010-0000-0000-000007000000}" name="Start year" dataDxfId="52">
      <calculatedColumnFormula>YEAR(Table1[[#This Row],[Date de démarrage
(dd/mm/yyyy)]])</calculatedColumnFormula>
    </tableColumn>
    <tableColumn id="8" xr3:uid="{00000000-0010-0000-0000-000008000000}" name="End year" dataDxfId="51">
      <calculatedColumnFormula>YEAR(Table1[[#This Row],[Date de fin
(dd/mm/yyyy)]])</calculatedColumnFormula>
    </tableColumn>
    <tableColumn id="9" xr3:uid="{00000000-0010-0000-0000-000009000000}" name="Code projet" dataDxfId="50"/>
    <tableColumn id="12" xr3:uid="{00000000-0010-0000-0000-00000C000000}" name="Montant total reçu_x000a_(US$)" dataDxfId="49"/>
    <tableColumn id="13" xr3:uid="{00000000-0010-0000-0000-00000D000000}" name="Titre du projet" dataDxfId="48"/>
    <tableColumn id="16" xr3:uid="{00000000-0010-0000-0000-000010000000}" name="Categorie d'activité" dataDxfId="47"/>
    <tableColumn id="17" xr3:uid="{00000000-0010-0000-0000-000011000000}" name="Modalité d'intervention" dataDxfId="46"/>
    <tableColumn id="18" xr3:uid="{00000000-0010-0000-0000-000012000000}" name="Valeur de chaque transfert ou voucher/ ménage_x000a_(GOURDE)" dataDxfId="45"/>
    <tableColumn id="19" xr3:uid="{00000000-0010-0000-0000-000013000000}" name=" Nombre de transferts/ ménage" dataDxfId="44"/>
    <tableColumn id="40" xr3:uid="{3E38D866-B84C-43F5-BE31-8E4574B4675B}" name="Montant total transféré" dataDxfId="43"/>
    <tableColumn id="38" xr3:uid="{F9DC6382-1AAA-48BA-A6A2-036658998334}" name="Mécanisme de distribution" dataDxfId="42"/>
    <tableColumn id="39" xr3:uid="{C16561D8-081B-419C-9AFC-8F0075C4E814}" name="Nom du prestataire de service financier" dataDxfId="41"/>
    <tableColumn id="14" xr3:uid="{00000000-0010-0000-0000-00000E000000}" name="Nombre de bénéficiaires _x000a_2020" dataDxfId="40"/>
    <tableColumn id="49" xr3:uid="{39F2283B-5311-48CA-BE40-7D1249727BC3}" name="Nombre de bénéficiaires _x000a_2021" dataDxfId="39"/>
    <tableColumn id="15" xr3:uid="{00000000-0010-0000-0000-00000F000000}" name="Unité" dataDxfId="38"/>
    <tableColumn id="11" xr3:uid="{4392F9AD-504F-4582-89CF-824E9D27DC36}" name="TOTAL individus plannifiés_x000a_2020" dataDxfId="37">
      <calculatedColumnFormula>IF(Table1[[#This Row],[Unité]]="Individu", Table1[[#This Row],[Nombre de bénéficiaires 
2020]], IF(Table1[[#This Row],[Unité]]="Ménage",Table1[[#This Row],[Nombre de bénéficiaires 
2020]]*5,IF(Table1[[#This Row],[Unité]]= "Assoc/ coopérative",Table1[[#This Row],[Nombre de bénéficiaires 
2020]]*50, IF(Table1[[#This Row],[Unité]]="AUTRE", "0", "0"))))</calculatedColumnFormula>
    </tableColumn>
    <tableColumn id="57" xr3:uid="{89D47D6E-4D38-4348-B857-AC940711BDEE}" name="TOTAL individus plannifiés_x000a_2021" dataDxfId="36">
      <calculatedColumnFormula>IF(Table1[[#This Row],[Unité]]="Individu", Table1[[#This Row],[Nombre de bénéficiaires 
2021]], IF(Table1[[#This Row],[Unité]]="Ménage",Table1[[#This Row],[Nombre de bénéficiaires 
2021]]*5,IF(Table1[[#This Row],[Unité]]= "Assoc/ coopérative",Table1[[#This Row],[Nombre de bénéficiaires 
2021]]*50, IF(Table1[[#This Row],[Unité]]="AUTRE", "0", "0"))))</calculatedColumnFormula>
    </tableColumn>
    <tableColumn id="76" xr3:uid="{13F9A0CF-44B3-4CD4-9355-6EC15A2A3463}" name="% pers. avec handicap" dataDxfId="35"/>
    <tableColumn id="56" xr3:uid="{EB12A693-C025-4A8D-8370-07BF9CDB59B1}" name="Nombre de filles_x000a_ (&lt; 18 ans)" dataDxfId="34"/>
    <tableColumn id="55" xr3:uid="{A38FC9A1-E92D-46AE-8D3A-0D8803DB865C}" name="Nombre de garçons_x000a_ (&lt; 18 ans)" dataDxfId="33"/>
    <tableColumn id="54" xr3:uid="{1840A96E-58DA-4D34-AE9A-AAE1B9CD2A12}" name="Nombre de femmes_x000a_(18-60 ans)" dataDxfId="32"/>
    <tableColumn id="53" xr3:uid="{F3DE4C8E-B83B-4A8B-9F69-3BB0001FA6F1}" name="Nombre d'hommes_x000a_(18-60 ans)" dataDxfId="31"/>
    <tableColumn id="52" xr3:uid="{4191B7A8-F175-4F00-BBC2-31EA2E722DAA}" name="Nombre de femmes_x000a_(&gt; 60 ans)" dataDxfId="30"/>
    <tableColumn id="51" xr3:uid="{321B9B17-7342-4CD0-8AE5-5BCFE44D5B52}" name="Nombre d'hommes_x000a_(&gt; 60 ans)" dataDxfId="29"/>
    <tableColumn id="21" xr3:uid="{00000000-0010-0000-0000-000015000000}" name="Total désagrégé _x000a_par genre et age" dataDxfId="28">
      <calculatedColumnFormula>SUM(Table1[[#This Row],[Nombre de filles
 (&lt; 18 ans)]:[Nombre d''hommes
(&gt; 60 ans)]])</calculatedColumnFormula>
    </tableColumn>
    <tableColumn id="34" xr3:uid="{00000000-0010-0000-0000-000022000000}" name="Département" dataDxfId="27"/>
    <tableColumn id="33" xr3:uid="{00000000-0010-0000-0000-000021000000}" name="Commune" dataDxfId="26"/>
    <tableColumn id="80" xr3:uid="{38899DE1-D462-497D-9A15-11CCE0C9F16F}" name="Admin1_PCODE" dataDxfId="25"/>
    <tableColumn id="77" xr3:uid="{77EBC94B-E0B3-42EA-9608-B4343E0C0382}" name="Admin2_PCODE" dataDxfId="24"/>
    <tableColumn id="36" xr3:uid="{163B8E07-8BF7-4014-AD84-FCED8F2177E7}" name="Unité_x000a_RAPPEL" dataDxfId="23">
      <calculatedColumnFormula>Table1[[#This Row],[Unité]]</calculatedColumnFormula>
    </tableColumn>
    <tableColumn id="35" xr3:uid="{A23C0D47-1F0C-4083-A3C1-6443C0252DA1}" name="2020_x000a_Q1" dataDxfId="22"/>
    <tableColumn id="32" xr3:uid="{D4B0EC53-BB64-4B20-BF90-51E3E00A6995}" name="2020_x000a_Q2" dataDxfId="21"/>
    <tableColumn id="25" xr3:uid="{E6AF267B-4F3B-40C7-912E-11AC01266E63}" name="2020_x000a_Q3" dataDxfId="20"/>
    <tableColumn id="24" xr3:uid="{7FF047F5-B2C5-4DDA-A8A7-030FD288D9BE}" name="2020_x000a_Q4" dataDxfId="19"/>
    <tableColumn id="37" xr3:uid="{AE0E135F-C2FC-4338-A922-145845064503}" name="TOTAL _x000a_par UNITÉ 2020" dataDxfId="18">
      <calculatedColumnFormula>IF( OR( Table1[[#This Row],[Categorie d''activité]]=Lists!$D$3, Table1[[#This Row],[Categorie d''activité]]=Lists!$D$14,
Table1[[#This Row],[Categorie d''activité]]=Lists!$D$6), MAX(Table1[[#This Row],[2020
Q1]:[2020
Q4]]),
SUM(Table1[[#This Row],[2020
Q1]:[2020
Q4]] ))</calculatedColumnFormula>
    </tableColumn>
    <tableColumn id="22" xr3:uid="{AF50F7DF-B3CA-44F0-9C0B-F975F2DA1499}" name="TOTAL individus atteints en 2020" dataDxfId="17">
      <calculatedColumnFormula>IF(Table1[[#This Row],[Unité]]="Individu", Table1[[#This Row],[TOTAL 
par UNITÉ 2020]], IF(Table1[[#This Row],[Unité]]="Ménage",Table1[[#This Row],[TOTAL 
par UNITÉ 2020]]*5,IF(Table1[[#This Row],[Unité]]= "Assoc/ coopérative",Table1[[#This Row],[TOTAL 
par UNITÉ 2020]]*50, IF(Table1[[#This Row],[Unité]]="AUTRE", "", ""))))</calculatedColumnFormula>
    </tableColumn>
    <tableColumn id="69" xr3:uid="{3C7D7A4F-694F-40D1-BE8D-E2AD5316B94C}" name="Unité_x000a_RAPPEL2" dataDxfId="16">
      <calculatedColumnFormula>Table1[[#This Row],[Unité]]</calculatedColumnFormula>
    </tableColumn>
    <tableColumn id="75" xr3:uid="{C61E2FAD-E78C-4E4E-9D09-BF1DAA221341}" name="January-21" dataDxfId="15"/>
    <tableColumn id="68" xr3:uid="{8E37C247-A7CD-4C56-9F60-3812EFC9C0E6}" name="February-21" dataDxfId="14"/>
    <tableColumn id="67" xr3:uid="{DC540B7A-5D25-448B-BBFC-D78C5F28956A}" name="March-21" dataDxfId="13"/>
    <tableColumn id="66" xr3:uid="{0183AC88-4A98-4255-89A1-E1587E618FFC}" name="April-21" dataDxfId="12"/>
    <tableColumn id="65" xr3:uid="{A32FD052-1973-4EA3-8B18-0CFAED55132F}" name="May-21" dataDxfId="11"/>
    <tableColumn id="64" xr3:uid="{183E3C76-D352-492C-A5D5-6E003C078DB6}" name="June-21" dataDxfId="10"/>
    <tableColumn id="63" xr3:uid="{B0EC2A24-994C-417B-94FF-561C8D666AF9}" name="July-21" dataDxfId="9"/>
    <tableColumn id="62" xr3:uid="{09CA3546-6440-4F5B-A846-C4623F2C9074}" name="August-21" dataDxfId="8"/>
    <tableColumn id="61" xr3:uid="{29A3269C-537E-4E12-8E49-E657120B8305}" name="September-21" dataDxfId="7"/>
    <tableColumn id="60" xr3:uid="{2A4B1B02-44A6-4397-80AD-E6F546D57DF9}" name="October-21" dataDxfId="6"/>
    <tableColumn id="59" xr3:uid="{0D7F046B-A0CC-4716-8A52-A1988DDCC280}" name="November-21" dataDxfId="5"/>
    <tableColumn id="72" xr3:uid="{DC4AACED-2CD3-4DEC-B24C-32675C19EF93}" name="December-21" dataDxfId="4"/>
    <tableColumn id="70" xr3:uid="{7C271433-C707-4240-9A82-3CBFBC36390E}" name="TOTAL _x000a_par UNITÉ_x000a_2021" dataDxfId="3">
      <calculatedColumnFormula>IF( OR( Table1[[#This Row],[Categorie d''activité]]=Lists!$D$3, Table1[[#This Row],[Categorie d''activité]]=Lists!$D$14,
Table1[[#This Row],[Categorie d''activité]]=Lists!$D$6), MAX(Table1[[#This Row],[January-21]:[December-21]]),
SUM(Table1[[#This Row],[January-21]:[December-21]] ))</calculatedColumnFormula>
    </tableColumn>
    <tableColumn id="58" xr3:uid="{0799C8F8-DA64-4617-B9F8-6E40C9442537}" name="TOTAL individus atteints en 2021" dataDxfId="2">
      <calculatedColumnFormula>IF(Table1[[#This Row],[Unité]]="Individu", Table1[[#This Row],[TOTAL 
par UNITÉ
2021]], IF(Table1[[#This Row],[Unité]]="Ménage",Table1[[#This Row],[TOTAL 
par UNITÉ
2021]]*5,IF(Table1[[#This Row],[Unité]]= "Assoc/ coopérative",Table1[[#This Row],[TOTAL 
par UNITÉ
2021]]*50, IF(Table1[[#This Row],[Unité]]="AUTRE", "", ""))))</calculatedColumnFormula>
    </tableColumn>
    <tableColumn id="31" xr3:uid="{00000000-0010-0000-0000-00001F000000}" name="Commentaires" dataDxfId="1"/>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OSS@%3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21"/>
  <sheetViews>
    <sheetView workbookViewId="0">
      <selection activeCell="C26" sqref="C26"/>
    </sheetView>
  </sheetViews>
  <sheetFormatPr defaultColWidth="9" defaultRowHeight="15" x14ac:dyDescent="0.25"/>
  <cols>
    <col min="1" max="1" width="18.7109375" customWidth="1"/>
    <col min="2" max="2" width="15.7109375" customWidth="1"/>
    <col min="3" max="3" width="20.85546875" customWidth="1"/>
    <col min="4" max="11" width="15.7109375" customWidth="1"/>
  </cols>
  <sheetData>
    <row r="1" spans="1:11" s="32" customFormat="1" ht="18.75" x14ac:dyDescent="0.3">
      <c r="A1" s="32" t="s">
        <v>43</v>
      </c>
      <c r="B1" s="32" t="s">
        <v>198</v>
      </c>
      <c r="C1" s="32" t="s">
        <v>45</v>
      </c>
      <c r="D1" s="32" t="s">
        <v>199</v>
      </c>
      <c r="E1" s="32" t="s">
        <v>44</v>
      </c>
      <c r="F1" s="32" t="s">
        <v>195</v>
      </c>
      <c r="G1" s="32" t="s">
        <v>196</v>
      </c>
      <c r="H1" s="32" t="s">
        <v>200</v>
      </c>
      <c r="I1" s="32" t="s">
        <v>201</v>
      </c>
      <c r="J1" s="32" t="s">
        <v>197</v>
      </c>
      <c r="K1" s="32" t="s">
        <v>202</v>
      </c>
    </row>
    <row r="2" spans="1:11" x14ac:dyDescent="0.25">
      <c r="A2" s="34" t="s">
        <v>192</v>
      </c>
      <c r="B2" t="s">
        <v>124</v>
      </c>
      <c r="C2" t="s">
        <v>61</v>
      </c>
      <c r="D2" t="s">
        <v>53</v>
      </c>
      <c r="E2" t="s">
        <v>48</v>
      </c>
      <c r="F2" t="s">
        <v>118</v>
      </c>
      <c r="G2" t="s">
        <v>92</v>
      </c>
      <c r="H2" t="s">
        <v>170</v>
      </c>
      <c r="I2" t="s">
        <v>103</v>
      </c>
      <c r="J2" t="s">
        <v>165</v>
      </c>
      <c r="K2" t="s">
        <v>202</v>
      </c>
    </row>
    <row r="3" spans="1:11" x14ac:dyDescent="0.25">
      <c r="A3" s="34" t="s">
        <v>47</v>
      </c>
      <c r="B3" t="s">
        <v>80</v>
      </c>
      <c r="C3" t="s">
        <v>97</v>
      </c>
      <c r="D3" t="s">
        <v>152</v>
      </c>
      <c r="E3" t="s">
        <v>182</v>
      </c>
      <c r="F3" t="s">
        <v>163</v>
      </c>
      <c r="G3" t="s">
        <v>164</v>
      </c>
      <c r="H3" t="s">
        <v>52</v>
      </c>
      <c r="I3" t="s">
        <v>49</v>
      </c>
      <c r="J3" t="s">
        <v>131</v>
      </c>
    </row>
    <row r="4" spans="1:11" x14ac:dyDescent="0.25">
      <c r="A4" s="34" t="s">
        <v>171</v>
      </c>
      <c r="B4" t="s">
        <v>88</v>
      </c>
      <c r="C4" t="s">
        <v>181</v>
      </c>
      <c r="D4" t="s">
        <v>116</v>
      </c>
      <c r="E4" t="s">
        <v>82</v>
      </c>
      <c r="F4" t="s">
        <v>146</v>
      </c>
      <c r="G4" t="s">
        <v>76</v>
      </c>
      <c r="H4" t="s">
        <v>102</v>
      </c>
      <c r="I4" t="s">
        <v>93</v>
      </c>
      <c r="J4" t="s">
        <v>140</v>
      </c>
    </row>
    <row r="5" spans="1:11" x14ac:dyDescent="0.25">
      <c r="A5" s="34" t="s">
        <v>105</v>
      </c>
      <c r="B5" t="s">
        <v>106</v>
      </c>
      <c r="C5" t="s">
        <v>125</v>
      </c>
      <c r="D5" t="s">
        <v>161</v>
      </c>
      <c r="E5" t="s">
        <v>127</v>
      </c>
      <c r="F5" t="s">
        <v>46</v>
      </c>
      <c r="G5" t="s">
        <v>111</v>
      </c>
      <c r="H5" t="s">
        <v>85</v>
      </c>
      <c r="I5" t="s">
        <v>50</v>
      </c>
      <c r="J5" t="s">
        <v>158</v>
      </c>
    </row>
    <row r="6" spans="1:11" x14ac:dyDescent="0.25">
      <c r="A6" s="34" t="s">
        <v>176</v>
      </c>
      <c r="B6" t="s">
        <v>114</v>
      </c>
      <c r="C6" t="s">
        <v>188</v>
      </c>
      <c r="D6" t="s">
        <v>74</v>
      </c>
      <c r="E6" t="s">
        <v>117</v>
      </c>
      <c r="F6" t="s">
        <v>100</v>
      </c>
      <c r="G6" t="s">
        <v>179</v>
      </c>
      <c r="H6" t="s">
        <v>138</v>
      </c>
      <c r="I6" t="s">
        <v>139</v>
      </c>
      <c r="J6" t="s">
        <v>104</v>
      </c>
    </row>
    <row r="7" spans="1:11" x14ac:dyDescent="0.25">
      <c r="A7" s="34" t="s">
        <v>79</v>
      </c>
      <c r="B7" t="s">
        <v>142</v>
      </c>
      <c r="C7" t="s">
        <v>73</v>
      </c>
      <c r="D7" t="s">
        <v>126</v>
      </c>
      <c r="E7" t="s">
        <v>90</v>
      </c>
      <c r="F7" t="s">
        <v>83</v>
      </c>
      <c r="G7" t="s">
        <v>186</v>
      </c>
      <c r="H7" t="s">
        <v>156</v>
      </c>
      <c r="I7" t="s">
        <v>157</v>
      </c>
      <c r="J7" t="s">
        <v>94</v>
      </c>
    </row>
    <row r="8" spans="1:11" x14ac:dyDescent="0.25">
      <c r="A8" s="34" t="s">
        <v>159</v>
      </c>
      <c r="B8" t="s">
        <v>133</v>
      </c>
      <c r="C8" t="s">
        <v>177</v>
      </c>
      <c r="D8" t="s">
        <v>98</v>
      </c>
      <c r="E8" t="s">
        <v>153</v>
      </c>
      <c r="F8" t="s">
        <v>75</v>
      </c>
      <c r="G8" t="s">
        <v>169</v>
      </c>
      <c r="H8" t="s">
        <v>148</v>
      </c>
      <c r="I8" t="s">
        <v>130</v>
      </c>
      <c r="J8" t="s">
        <v>149</v>
      </c>
    </row>
    <row r="9" spans="1:11" x14ac:dyDescent="0.25">
      <c r="A9" s="34" t="s">
        <v>132</v>
      </c>
      <c r="B9" t="s">
        <v>72</v>
      </c>
      <c r="C9" t="s">
        <v>115</v>
      </c>
      <c r="D9" t="s">
        <v>54</v>
      </c>
      <c r="E9" t="s">
        <v>174</v>
      </c>
      <c r="F9" t="s">
        <v>91</v>
      </c>
      <c r="G9" t="s">
        <v>183</v>
      </c>
      <c r="H9" t="s">
        <v>58</v>
      </c>
      <c r="I9" t="s">
        <v>86</v>
      </c>
      <c r="J9" t="s">
        <v>87</v>
      </c>
    </row>
    <row r="10" spans="1:11" x14ac:dyDescent="0.25">
      <c r="A10" s="34" t="s">
        <v>166</v>
      </c>
      <c r="B10" t="s">
        <v>96</v>
      </c>
      <c r="C10" t="s">
        <v>134</v>
      </c>
      <c r="D10" t="s">
        <v>167</v>
      </c>
      <c r="E10" t="s">
        <v>136</v>
      </c>
      <c r="F10" t="s">
        <v>154</v>
      </c>
      <c r="G10" t="s">
        <v>189</v>
      </c>
      <c r="H10" t="s">
        <v>120</v>
      </c>
      <c r="I10" t="s">
        <v>121</v>
      </c>
      <c r="J10" t="s">
        <v>112</v>
      </c>
    </row>
    <row r="11" spans="1:11" x14ac:dyDescent="0.25">
      <c r="A11" s="34" t="s">
        <v>71</v>
      </c>
      <c r="B11" t="s">
        <v>59</v>
      </c>
      <c r="C11" t="s">
        <v>56</v>
      </c>
      <c r="D11" t="s">
        <v>144</v>
      </c>
      <c r="E11" t="s">
        <v>109</v>
      </c>
      <c r="F11" t="s">
        <v>168</v>
      </c>
      <c r="G11" t="s">
        <v>128</v>
      </c>
      <c r="H11" t="s">
        <v>51</v>
      </c>
      <c r="I11" t="s">
        <v>77</v>
      </c>
      <c r="J11" t="s">
        <v>78</v>
      </c>
    </row>
    <row r="12" spans="1:11" x14ac:dyDescent="0.25">
      <c r="A12" s="34" t="s">
        <v>150</v>
      </c>
      <c r="C12" t="s">
        <v>89</v>
      </c>
      <c r="D12" t="s">
        <v>108</v>
      </c>
      <c r="E12" t="s">
        <v>178</v>
      </c>
      <c r="F12" t="s">
        <v>137</v>
      </c>
      <c r="G12" t="s">
        <v>147</v>
      </c>
      <c r="H12" t="s">
        <v>129</v>
      </c>
      <c r="J12" t="s">
        <v>122</v>
      </c>
    </row>
    <row r="13" spans="1:11" x14ac:dyDescent="0.25">
      <c r="A13" s="34" t="s">
        <v>180</v>
      </c>
      <c r="C13" t="s">
        <v>81</v>
      </c>
      <c r="D13" t="s">
        <v>135</v>
      </c>
      <c r="E13" t="s">
        <v>162</v>
      </c>
      <c r="F13" t="s">
        <v>110</v>
      </c>
      <c r="G13" t="s">
        <v>175</v>
      </c>
      <c r="H13" t="s">
        <v>60</v>
      </c>
    </row>
    <row r="14" spans="1:11" x14ac:dyDescent="0.25">
      <c r="A14" s="34" t="s">
        <v>113</v>
      </c>
      <c r="C14" t="s">
        <v>151</v>
      </c>
      <c r="D14" t="s">
        <v>173</v>
      </c>
      <c r="E14" t="s">
        <v>99</v>
      </c>
      <c r="G14" t="s">
        <v>84</v>
      </c>
    </row>
    <row r="15" spans="1:11" x14ac:dyDescent="0.25">
      <c r="A15" s="34" t="s">
        <v>184</v>
      </c>
      <c r="C15" t="s">
        <v>172</v>
      </c>
      <c r="E15" t="s">
        <v>145</v>
      </c>
      <c r="G15" t="s">
        <v>119</v>
      </c>
    </row>
    <row r="16" spans="1:11" x14ac:dyDescent="0.25">
      <c r="A16" s="34" t="s">
        <v>141</v>
      </c>
      <c r="C16" t="s">
        <v>185</v>
      </c>
      <c r="E16" t="s">
        <v>57</v>
      </c>
      <c r="G16" t="s">
        <v>155</v>
      </c>
    </row>
    <row r="17" spans="1:7" x14ac:dyDescent="0.25">
      <c r="A17" s="34" t="s">
        <v>187</v>
      </c>
      <c r="C17" t="s">
        <v>143</v>
      </c>
      <c r="G17" t="s">
        <v>101</v>
      </c>
    </row>
    <row r="18" spans="1:7" x14ac:dyDescent="0.25">
      <c r="A18" s="34" t="s">
        <v>194</v>
      </c>
      <c r="C18" t="s">
        <v>160</v>
      </c>
      <c r="G18" t="s">
        <v>191</v>
      </c>
    </row>
    <row r="19" spans="1:7" x14ac:dyDescent="0.25">
      <c r="A19" s="34" t="s">
        <v>95</v>
      </c>
      <c r="C19" t="s">
        <v>107</v>
      </c>
      <c r="G19" t="s">
        <v>55</v>
      </c>
    </row>
    <row r="20" spans="1:7" x14ac:dyDescent="0.25">
      <c r="A20" s="34" t="s">
        <v>123</v>
      </c>
      <c r="C20" t="s">
        <v>193</v>
      </c>
    </row>
    <row r="21" spans="1:7" x14ac:dyDescent="0.25">
      <c r="A21" s="34" t="s">
        <v>190</v>
      </c>
    </row>
  </sheetData>
  <sortState xmlns:xlrd2="http://schemas.microsoft.com/office/spreadsheetml/2017/richdata2" ref="J2:J12">
    <sortCondition ref="J1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3AEB-ECFD-4753-8D99-74ECB9A0925D}">
  <sheetPr>
    <outlinePr summaryBelow="0" summaryRight="0"/>
  </sheetPr>
  <dimension ref="A1:Z984"/>
  <sheetViews>
    <sheetView zoomScale="70" zoomScaleNormal="70" workbookViewId="0">
      <pane xSplit="2" ySplit="2" topLeftCell="C3" activePane="bottomRight" state="frozen"/>
      <selection pane="topRight" activeCell="C1" sqref="C1"/>
      <selection pane="bottomLeft" activeCell="A3" sqref="A3"/>
      <selection pane="bottomRight" activeCell="L2" sqref="L2"/>
    </sheetView>
  </sheetViews>
  <sheetFormatPr defaultColWidth="14.42578125" defaultRowHeight="15" customHeight="1" x14ac:dyDescent="0.2"/>
  <cols>
    <col min="1" max="1" width="22" style="81" customWidth="1"/>
    <col min="2" max="2" width="60.28515625" style="81" customWidth="1"/>
    <col min="3" max="3" width="52.42578125" style="81" customWidth="1"/>
    <col min="4" max="4" width="3.5703125" style="81" customWidth="1"/>
    <col min="5" max="6" width="3.85546875" style="81" customWidth="1"/>
    <col min="7" max="7" width="3.42578125" style="81" customWidth="1"/>
    <col min="8" max="8" width="25" style="81" customWidth="1"/>
    <col min="9" max="9" width="15" style="81" customWidth="1"/>
    <col min="10" max="10" width="13" style="81" customWidth="1"/>
    <col min="11" max="11" width="9.5703125" style="104" customWidth="1"/>
    <col min="12" max="12" width="14.42578125" style="82"/>
    <col min="13" max="16384" width="14.42578125" style="81"/>
  </cols>
  <sheetData>
    <row r="1" spans="1:26" ht="34.5" customHeight="1" x14ac:dyDescent="0.2">
      <c r="A1" s="212" t="s">
        <v>352</v>
      </c>
      <c r="B1" s="214" t="s">
        <v>351</v>
      </c>
      <c r="C1" s="214" t="s">
        <v>19</v>
      </c>
      <c r="D1" s="215" t="s">
        <v>350</v>
      </c>
      <c r="E1" s="216"/>
      <c r="F1" s="216"/>
      <c r="G1" s="217"/>
      <c r="H1" s="214" t="s">
        <v>349</v>
      </c>
      <c r="I1" s="214" t="s">
        <v>348</v>
      </c>
      <c r="J1" s="209" t="s">
        <v>347</v>
      </c>
    </row>
    <row r="2" spans="1:26" ht="56.25" customHeight="1" x14ac:dyDescent="0.2">
      <c r="A2" s="213"/>
      <c r="B2" s="198"/>
      <c r="C2" s="198"/>
      <c r="D2" s="105" t="s">
        <v>346</v>
      </c>
      <c r="E2" s="105" t="s">
        <v>345</v>
      </c>
      <c r="F2" s="105" t="s">
        <v>344</v>
      </c>
      <c r="G2" s="105" t="s">
        <v>343</v>
      </c>
      <c r="H2" s="198"/>
      <c r="I2" s="198"/>
      <c r="J2" s="210"/>
      <c r="K2" s="106"/>
      <c r="L2" s="100" t="s">
        <v>342</v>
      </c>
      <c r="M2" s="99"/>
      <c r="N2" s="99"/>
      <c r="O2" s="99"/>
      <c r="P2" s="99"/>
      <c r="Q2" s="99"/>
      <c r="R2" s="99"/>
      <c r="S2" s="99"/>
      <c r="T2" s="99"/>
      <c r="U2" s="99"/>
      <c r="V2" s="99"/>
      <c r="W2" s="99"/>
      <c r="X2" s="99"/>
      <c r="Y2" s="99"/>
      <c r="Z2" s="99"/>
    </row>
    <row r="3" spans="1:26" ht="63.75" x14ac:dyDescent="0.2">
      <c r="A3" s="211" t="s">
        <v>341</v>
      </c>
      <c r="B3" s="211" t="s">
        <v>340</v>
      </c>
      <c r="C3" s="107" t="s">
        <v>339</v>
      </c>
      <c r="D3" s="108" t="s">
        <v>283</v>
      </c>
      <c r="E3" s="108" t="s">
        <v>283</v>
      </c>
      <c r="F3" s="108"/>
      <c r="G3" s="108"/>
      <c r="H3" s="109" t="s">
        <v>338</v>
      </c>
      <c r="I3" s="108" t="s">
        <v>297</v>
      </c>
      <c r="J3" s="108"/>
      <c r="L3" s="82" t="s">
        <v>333</v>
      </c>
    </row>
    <row r="4" spans="1:26" ht="89.25" x14ac:dyDescent="0.2">
      <c r="A4" s="205"/>
      <c r="B4" s="205"/>
      <c r="C4" s="107" t="s">
        <v>337</v>
      </c>
      <c r="D4" s="108"/>
      <c r="E4" s="108" t="s">
        <v>283</v>
      </c>
      <c r="F4" s="108"/>
      <c r="G4" s="108"/>
      <c r="H4" s="109" t="s">
        <v>336</v>
      </c>
      <c r="I4" s="108">
        <v>65</v>
      </c>
      <c r="J4" s="108"/>
      <c r="L4" s="101" t="s">
        <v>289</v>
      </c>
    </row>
    <row r="5" spans="1:26" ht="38.25" x14ac:dyDescent="0.2">
      <c r="A5" s="205"/>
      <c r="B5" s="205"/>
      <c r="C5" s="107" t="s">
        <v>335</v>
      </c>
      <c r="D5" s="108"/>
      <c r="E5" s="108" t="s">
        <v>283</v>
      </c>
      <c r="F5" s="108"/>
      <c r="G5" s="108"/>
      <c r="H5" s="109" t="s">
        <v>334</v>
      </c>
      <c r="I5" s="108">
        <v>65</v>
      </c>
      <c r="J5" s="108"/>
      <c r="L5" s="101" t="s">
        <v>354</v>
      </c>
    </row>
    <row r="6" spans="1:26" ht="74.650000000000006" customHeight="1" x14ac:dyDescent="0.2">
      <c r="A6" s="205"/>
      <c r="B6" s="211" t="s">
        <v>359</v>
      </c>
      <c r="C6" s="117" t="s">
        <v>368</v>
      </c>
      <c r="D6" s="108" t="s">
        <v>283</v>
      </c>
      <c r="E6" s="108"/>
      <c r="F6" s="108"/>
      <c r="G6" s="108"/>
      <c r="H6" s="109" t="s">
        <v>332</v>
      </c>
      <c r="I6" s="108" t="s">
        <v>322</v>
      </c>
      <c r="J6" s="108" t="s">
        <v>360</v>
      </c>
      <c r="L6" s="101" t="s">
        <v>331</v>
      </c>
    </row>
    <row r="7" spans="1:26" ht="14.25" x14ac:dyDescent="0.2">
      <c r="A7" s="205"/>
      <c r="B7" s="205"/>
      <c r="C7" s="110"/>
      <c r="D7" s="108"/>
      <c r="E7" s="108"/>
      <c r="F7" s="108"/>
      <c r="G7" s="108"/>
      <c r="H7" s="107"/>
      <c r="I7" s="107"/>
      <c r="J7" s="111"/>
    </row>
    <row r="8" spans="1:26" ht="14.25" x14ac:dyDescent="0.2">
      <c r="A8" s="205"/>
      <c r="B8" s="205"/>
      <c r="C8" s="110"/>
      <c r="D8" s="108"/>
      <c r="E8" s="108"/>
      <c r="F8" s="108"/>
      <c r="G8" s="108"/>
      <c r="H8" s="107"/>
      <c r="I8" s="107"/>
      <c r="J8" s="111"/>
    </row>
    <row r="9" spans="1:26" ht="14.25" x14ac:dyDescent="0.2">
      <c r="A9" s="205"/>
      <c r="B9" s="205"/>
      <c r="C9" s="107"/>
      <c r="D9" s="108"/>
      <c r="E9" s="108"/>
      <c r="F9" s="108"/>
      <c r="G9" s="108"/>
      <c r="H9" s="107"/>
      <c r="I9" s="107"/>
      <c r="J9" s="111"/>
    </row>
    <row r="10" spans="1:26" ht="12.75" x14ac:dyDescent="0.2">
      <c r="A10" s="205"/>
      <c r="B10" s="204" t="s">
        <v>330</v>
      </c>
      <c r="C10" s="204" t="s">
        <v>361</v>
      </c>
      <c r="D10" s="204"/>
      <c r="E10" s="204" t="s">
        <v>302</v>
      </c>
      <c r="F10" s="204"/>
      <c r="G10" s="204"/>
      <c r="H10" s="204" t="s">
        <v>329</v>
      </c>
      <c r="I10" s="204">
        <v>11</v>
      </c>
      <c r="J10" s="204"/>
      <c r="L10" s="194" t="s">
        <v>328</v>
      </c>
    </row>
    <row r="11" spans="1:26" ht="12.75" x14ac:dyDescent="0.2">
      <c r="A11" s="205"/>
      <c r="B11" s="205"/>
      <c r="C11" s="205"/>
      <c r="D11" s="205"/>
      <c r="E11" s="205"/>
      <c r="F11" s="205"/>
      <c r="G11" s="205"/>
      <c r="H11" s="205"/>
      <c r="I11" s="205"/>
      <c r="J11" s="205"/>
      <c r="L11" s="194"/>
    </row>
    <row r="12" spans="1:26" ht="12.75" x14ac:dyDescent="0.2">
      <c r="A12" s="205"/>
      <c r="B12" s="205"/>
      <c r="C12" s="205"/>
      <c r="D12" s="205"/>
      <c r="E12" s="205"/>
      <c r="F12" s="205"/>
      <c r="G12" s="205"/>
      <c r="H12" s="205"/>
      <c r="I12" s="205"/>
      <c r="J12" s="205"/>
      <c r="L12" s="194"/>
    </row>
    <row r="13" spans="1:26" ht="68.099999999999994" customHeight="1" x14ac:dyDescent="0.2">
      <c r="A13" s="205"/>
      <c r="B13" s="205"/>
      <c r="C13" s="205"/>
      <c r="D13" s="205"/>
      <c r="E13" s="205"/>
      <c r="F13" s="205"/>
      <c r="G13" s="205"/>
      <c r="H13" s="205"/>
      <c r="I13" s="205"/>
      <c r="J13" s="205"/>
      <c r="L13" s="194"/>
    </row>
    <row r="14" spans="1:26" ht="14.25" x14ac:dyDescent="0.2">
      <c r="A14" s="206" t="s">
        <v>327</v>
      </c>
      <c r="B14" s="206" t="s">
        <v>326</v>
      </c>
      <c r="C14" s="112"/>
      <c r="D14" s="112"/>
      <c r="E14" s="112"/>
      <c r="F14" s="112"/>
      <c r="G14" s="112"/>
      <c r="H14" s="112"/>
      <c r="I14" s="112"/>
      <c r="J14" s="112"/>
    </row>
    <row r="15" spans="1:26" ht="14.25" x14ac:dyDescent="0.2">
      <c r="A15" s="198"/>
      <c r="B15" s="202"/>
      <c r="C15" s="112"/>
      <c r="D15" s="112"/>
      <c r="E15" s="112"/>
      <c r="F15" s="112"/>
      <c r="G15" s="112"/>
      <c r="H15" s="121"/>
      <c r="I15" s="112"/>
      <c r="J15" s="112"/>
    </row>
    <row r="16" spans="1:26" ht="63.75" x14ac:dyDescent="0.2">
      <c r="A16" s="198"/>
      <c r="B16" s="207" t="s">
        <v>325</v>
      </c>
      <c r="C16" s="118" t="s">
        <v>370</v>
      </c>
      <c r="D16" s="119" t="s">
        <v>302</v>
      </c>
      <c r="E16" s="97"/>
      <c r="F16" s="97"/>
      <c r="G16" s="120"/>
      <c r="H16" s="123" t="s">
        <v>369</v>
      </c>
      <c r="I16" s="95" t="s">
        <v>324</v>
      </c>
      <c r="J16" s="95" t="s">
        <v>362</v>
      </c>
      <c r="L16" s="82" t="s">
        <v>323</v>
      </c>
    </row>
    <row r="17" spans="1:26" ht="76.5" x14ac:dyDescent="0.2">
      <c r="A17" s="198"/>
      <c r="B17" s="202"/>
      <c r="C17" s="98" t="s">
        <v>363</v>
      </c>
      <c r="D17" s="96" t="s">
        <v>302</v>
      </c>
      <c r="E17" s="97"/>
      <c r="F17" s="97"/>
      <c r="G17" s="120"/>
      <c r="H17" s="123" t="s">
        <v>371</v>
      </c>
      <c r="I17" s="95" t="s">
        <v>322</v>
      </c>
      <c r="J17" s="95" t="s">
        <v>360</v>
      </c>
      <c r="L17" s="82" t="s">
        <v>321</v>
      </c>
    </row>
    <row r="18" spans="1:26" ht="14.25" x14ac:dyDescent="0.2">
      <c r="A18" s="198"/>
      <c r="B18" s="208" t="s">
        <v>320</v>
      </c>
      <c r="C18" s="94"/>
      <c r="D18" s="94"/>
      <c r="E18" s="94"/>
      <c r="F18" s="94"/>
      <c r="G18" s="94"/>
      <c r="H18" s="122"/>
      <c r="I18" s="94"/>
      <c r="J18" s="94"/>
    </row>
    <row r="19" spans="1:26" ht="14.25" x14ac:dyDescent="0.2">
      <c r="A19" s="198"/>
      <c r="B19" s="198"/>
      <c r="C19" s="94"/>
      <c r="D19" s="94"/>
      <c r="E19" s="94"/>
      <c r="F19" s="94"/>
      <c r="G19" s="94"/>
      <c r="H19" s="94"/>
      <c r="I19" s="94"/>
      <c r="J19" s="94"/>
    </row>
    <row r="20" spans="1:26" ht="14.25" x14ac:dyDescent="0.2">
      <c r="A20" s="198"/>
      <c r="B20" s="198"/>
      <c r="C20" s="94"/>
      <c r="D20" s="94"/>
      <c r="E20" s="94"/>
      <c r="F20" s="94"/>
      <c r="G20" s="94"/>
      <c r="H20" s="94"/>
      <c r="I20" s="94"/>
      <c r="J20" s="94"/>
    </row>
    <row r="21" spans="1:26" ht="14.25" x14ac:dyDescent="0.2">
      <c r="A21" s="202"/>
      <c r="B21" s="202"/>
      <c r="C21" s="94"/>
      <c r="D21" s="94"/>
      <c r="E21" s="94"/>
      <c r="F21" s="94"/>
      <c r="G21" s="94"/>
      <c r="H21" s="94"/>
      <c r="I21" s="94"/>
      <c r="J21" s="94"/>
    </row>
    <row r="22" spans="1:26" ht="63.75" x14ac:dyDescent="0.2">
      <c r="A22" s="197" t="s">
        <v>319</v>
      </c>
      <c r="B22" s="197" t="s">
        <v>318</v>
      </c>
      <c r="C22" s="90" t="s">
        <v>317</v>
      </c>
      <c r="D22" s="91"/>
      <c r="E22" s="91" t="s">
        <v>283</v>
      </c>
      <c r="F22" s="91"/>
      <c r="G22" s="91"/>
      <c r="H22" s="90" t="s">
        <v>316</v>
      </c>
      <c r="I22" s="89">
        <v>0.6</v>
      </c>
      <c r="J22" s="91"/>
      <c r="L22" s="88" t="s">
        <v>300</v>
      </c>
    </row>
    <row r="23" spans="1:26" ht="14.25" x14ac:dyDescent="0.2">
      <c r="A23" s="198"/>
      <c r="B23" s="199"/>
      <c r="C23" s="87"/>
      <c r="D23" s="87"/>
      <c r="E23" s="87"/>
      <c r="F23" s="87"/>
      <c r="G23" s="87"/>
      <c r="H23" s="87"/>
      <c r="I23" s="87"/>
      <c r="J23" s="87"/>
    </row>
    <row r="24" spans="1:26" ht="14.25" x14ac:dyDescent="0.2">
      <c r="A24" s="198"/>
      <c r="B24" s="199"/>
      <c r="C24" s="87"/>
      <c r="D24" s="87"/>
      <c r="E24" s="87"/>
      <c r="F24" s="87"/>
      <c r="G24" s="87"/>
      <c r="H24" s="87"/>
      <c r="I24" s="87"/>
      <c r="J24" s="87"/>
    </row>
    <row r="25" spans="1:26" ht="14.25" x14ac:dyDescent="0.2">
      <c r="A25" s="198"/>
      <c r="B25" s="200"/>
      <c r="C25" s="87"/>
      <c r="D25" s="87"/>
      <c r="E25" s="87"/>
      <c r="F25" s="87"/>
      <c r="G25" s="87"/>
      <c r="H25" s="87"/>
      <c r="I25" s="87"/>
      <c r="J25" s="87"/>
    </row>
    <row r="26" spans="1:26" ht="72" customHeight="1" x14ac:dyDescent="0.2">
      <c r="A26" s="198"/>
      <c r="B26" s="197" t="s">
        <v>315</v>
      </c>
      <c r="C26" s="90" t="s">
        <v>314</v>
      </c>
      <c r="D26" s="91" t="s">
        <v>283</v>
      </c>
      <c r="E26" s="91"/>
      <c r="F26" s="91"/>
      <c r="G26" s="91"/>
      <c r="H26" s="90" t="s">
        <v>313</v>
      </c>
      <c r="I26" s="89" t="s">
        <v>312</v>
      </c>
      <c r="J26" s="93" t="s">
        <v>364</v>
      </c>
      <c r="L26" s="88" t="s">
        <v>311</v>
      </c>
    </row>
    <row r="27" spans="1:26" ht="79.5" customHeight="1" x14ac:dyDescent="0.2">
      <c r="A27" s="198"/>
      <c r="B27" s="198"/>
      <c r="C27" s="124" t="s">
        <v>310</v>
      </c>
      <c r="D27" s="91" t="s">
        <v>283</v>
      </c>
      <c r="E27" s="91"/>
      <c r="F27" s="91"/>
      <c r="G27" s="91"/>
      <c r="H27" s="90" t="s">
        <v>309</v>
      </c>
      <c r="I27" s="89" t="s">
        <v>308</v>
      </c>
      <c r="J27" s="93"/>
      <c r="L27" s="82" t="s">
        <v>307</v>
      </c>
    </row>
    <row r="28" spans="1:26" ht="51" x14ac:dyDescent="0.2">
      <c r="A28" s="198"/>
      <c r="B28" s="197" t="s">
        <v>306</v>
      </c>
      <c r="C28" s="90" t="s">
        <v>305</v>
      </c>
      <c r="D28" s="91"/>
      <c r="E28" s="91"/>
      <c r="F28" s="91" t="s">
        <v>302</v>
      </c>
      <c r="G28" s="91"/>
      <c r="H28" s="90" t="s">
        <v>304</v>
      </c>
      <c r="I28" s="89">
        <v>0.8</v>
      </c>
      <c r="J28" s="92"/>
      <c r="L28" s="88" t="s">
        <v>300</v>
      </c>
    </row>
    <row r="29" spans="1:26" ht="63.75" x14ac:dyDescent="0.2">
      <c r="A29" s="198"/>
      <c r="B29" s="198"/>
      <c r="C29" s="90" t="s">
        <v>303</v>
      </c>
      <c r="D29" s="91"/>
      <c r="E29" s="91"/>
      <c r="F29" s="91" t="s">
        <v>302</v>
      </c>
      <c r="G29" s="91"/>
      <c r="H29" s="90" t="s">
        <v>301</v>
      </c>
      <c r="I29" s="89">
        <v>0.8</v>
      </c>
      <c r="J29" s="87"/>
      <c r="L29" s="88" t="s">
        <v>300</v>
      </c>
    </row>
    <row r="30" spans="1:26" ht="38.25" customHeight="1" x14ac:dyDescent="0.2">
      <c r="A30" s="195" t="s">
        <v>299</v>
      </c>
      <c r="B30" s="113" t="s">
        <v>298</v>
      </c>
      <c r="C30" s="115"/>
      <c r="D30" s="114"/>
      <c r="E30" s="114"/>
      <c r="F30" s="114"/>
      <c r="G30" s="125"/>
      <c r="H30" s="128"/>
      <c r="I30" s="115"/>
      <c r="J30" s="85"/>
    </row>
    <row r="31" spans="1:26" s="104" customFormat="1" ht="31.5" customHeight="1" x14ac:dyDescent="0.2">
      <c r="A31" s="196"/>
      <c r="B31" s="201" t="s">
        <v>295</v>
      </c>
      <c r="C31" s="116"/>
      <c r="D31" s="86"/>
      <c r="E31" s="86"/>
      <c r="F31" s="86"/>
      <c r="G31" s="126"/>
      <c r="H31" s="129"/>
      <c r="I31" s="127"/>
      <c r="J31" s="85"/>
      <c r="L31" s="82"/>
      <c r="M31" s="81"/>
      <c r="N31" s="81"/>
      <c r="O31" s="81"/>
      <c r="P31" s="81"/>
      <c r="Q31" s="81"/>
      <c r="R31" s="81"/>
      <c r="S31" s="81"/>
      <c r="T31" s="81"/>
      <c r="U31" s="81"/>
      <c r="V31" s="81"/>
      <c r="W31" s="81"/>
      <c r="X31" s="81"/>
      <c r="Y31" s="81"/>
      <c r="Z31" s="81"/>
    </row>
    <row r="32" spans="1:26" s="104" customFormat="1" ht="33.4" customHeight="1" x14ac:dyDescent="0.2">
      <c r="A32" s="196"/>
      <c r="B32" s="202"/>
      <c r="C32" s="86"/>
      <c r="D32" s="86"/>
      <c r="E32" s="86"/>
      <c r="F32" s="86"/>
      <c r="G32" s="126"/>
      <c r="H32" s="137"/>
      <c r="I32" s="138"/>
      <c r="J32" s="85"/>
      <c r="M32" s="81"/>
      <c r="N32" s="81"/>
      <c r="O32" s="81"/>
      <c r="P32" s="81"/>
      <c r="Q32" s="81"/>
      <c r="R32" s="81"/>
      <c r="S32" s="81"/>
      <c r="T32" s="81"/>
      <c r="U32" s="81"/>
      <c r="V32" s="81"/>
      <c r="W32" s="81"/>
      <c r="X32" s="81"/>
      <c r="Y32" s="81"/>
      <c r="Z32" s="81"/>
    </row>
    <row r="33" spans="1:26" s="104" customFormat="1" ht="63.75" x14ac:dyDescent="0.2">
      <c r="A33" s="196"/>
      <c r="B33" s="195" t="s">
        <v>288</v>
      </c>
      <c r="C33" s="135" t="s">
        <v>287</v>
      </c>
      <c r="D33" s="86"/>
      <c r="E33" s="86" t="s">
        <v>283</v>
      </c>
      <c r="F33" s="86"/>
      <c r="G33" s="86"/>
      <c r="H33" s="135" t="s">
        <v>286</v>
      </c>
      <c r="I33" s="140">
        <v>65</v>
      </c>
      <c r="J33" s="85"/>
      <c r="L33" s="101" t="s">
        <v>289</v>
      </c>
      <c r="M33" s="81"/>
      <c r="N33" s="81"/>
      <c r="O33" s="81"/>
      <c r="P33" s="81"/>
      <c r="Q33" s="81"/>
      <c r="R33" s="81"/>
      <c r="S33" s="81"/>
      <c r="T33" s="81"/>
      <c r="U33" s="81"/>
      <c r="V33" s="81"/>
      <c r="W33" s="81"/>
      <c r="X33" s="81"/>
      <c r="Y33" s="81"/>
      <c r="Z33" s="81"/>
    </row>
    <row r="34" spans="1:26" s="104" customFormat="1" ht="51" x14ac:dyDescent="0.2">
      <c r="A34" s="196"/>
      <c r="B34" s="203"/>
      <c r="C34" s="136" t="s">
        <v>284</v>
      </c>
      <c r="D34" s="131"/>
      <c r="E34" s="131" t="s">
        <v>283</v>
      </c>
      <c r="F34" s="131"/>
      <c r="G34" s="131"/>
      <c r="H34" s="136" t="s">
        <v>282</v>
      </c>
      <c r="I34" s="131" t="s">
        <v>365</v>
      </c>
      <c r="J34" s="133"/>
      <c r="L34" s="101" t="s">
        <v>285</v>
      </c>
      <c r="M34" s="81"/>
      <c r="N34" s="81"/>
      <c r="O34" s="81"/>
      <c r="P34" s="81"/>
      <c r="Q34" s="81"/>
      <c r="R34" s="81"/>
      <c r="S34" s="81"/>
      <c r="T34" s="81"/>
      <c r="U34" s="81"/>
      <c r="V34" s="81"/>
      <c r="W34" s="81"/>
      <c r="X34" s="81"/>
      <c r="Y34" s="81"/>
      <c r="Z34" s="81"/>
    </row>
    <row r="35" spans="1:26" s="104" customFormat="1" ht="36.6" customHeight="1" x14ac:dyDescent="0.2">
      <c r="A35" s="196"/>
      <c r="B35" s="203"/>
      <c r="C35" s="136" t="s">
        <v>366</v>
      </c>
      <c r="D35" s="131"/>
      <c r="E35" s="131" t="s">
        <v>283</v>
      </c>
      <c r="F35" s="131"/>
      <c r="G35" s="131"/>
      <c r="H35" s="136" t="s">
        <v>294</v>
      </c>
      <c r="I35" s="133"/>
      <c r="J35" s="132" t="s">
        <v>290</v>
      </c>
      <c r="L35" s="82" t="s">
        <v>296</v>
      </c>
      <c r="M35" s="81"/>
      <c r="N35" s="81"/>
      <c r="O35" s="81"/>
      <c r="P35" s="81"/>
      <c r="Q35" s="81"/>
      <c r="R35" s="81"/>
      <c r="S35" s="81"/>
      <c r="T35" s="81"/>
      <c r="U35" s="81"/>
      <c r="V35" s="81"/>
      <c r="W35" s="81"/>
      <c r="X35" s="81"/>
      <c r="Y35" s="81"/>
      <c r="Z35" s="81"/>
    </row>
    <row r="36" spans="1:26" s="104" customFormat="1" ht="38.25" customHeight="1" x14ac:dyDescent="0.2">
      <c r="A36" s="196"/>
      <c r="B36" s="203"/>
      <c r="C36" s="136" t="s">
        <v>367</v>
      </c>
      <c r="D36" s="131"/>
      <c r="E36" s="131" t="s">
        <v>283</v>
      </c>
      <c r="F36" s="131"/>
      <c r="G36" s="131"/>
      <c r="H36" s="130" t="s">
        <v>291</v>
      </c>
      <c r="I36" s="139"/>
      <c r="J36" s="134" t="s">
        <v>290</v>
      </c>
      <c r="L36" s="101" t="s">
        <v>293</v>
      </c>
      <c r="M36" s="81"/>
      <c r="N36" s="81"/>
      <c r="O36" s="81"/>
      <c r="P36" s="81"/>
      <c r="Q36" s="81"/>
      <c r="R36" s="81"/>
      <c r="S36" s="81"/>
      <c r="T36" s="81"/>
      <c r="U36" s="81"/>
      <c r="V36" s="81"/>
      <c r="W36" s="81"/>
      <c r="X36" s="81"/>
      <c r="Y36" s="81"/>
      <c r="Z36" s="81"/>
    </row>
    <row r="37" spans="1:26" s="104" customFormat="1" ht="15.75" customHeight="1" x14ac:dyDescent="0.2">
      <c r="A37" s="84"/>
      <c r="B37" s="84"/>
      <c r="C37" s="81"/>
      <c r="D37" s="81"/>
      <c r="E37" s="81"/>
      <c r="F37" s="81"/>
      <c r="G37" s="81"/>
      <c r="H37" s="81"/>
      <c r="I37" s="81"/>
      <c r="J37" s="81"/>
      <c r="L37" s="88"/>
      <c r="M37" s="81"/>
      <c r="N37" s="81"/>
      <c r="O37" s="81"/>
      <c r="P37" s="81"/>
      <c r="Q37" s="81"/>
      <c r="R37" s="81"/>
      <c r="S37" s="81"/>
      <c r="T37" s="81"/>
      <c r="U37" s="81"/>
      <c r="V37" s="81"/>
      <c r="W37" s="81"/>
      <c r="X37" s="81"/>
      <c r="Y37" s="81"/>
      <c r="Z37" s="81"/>
    </row>
    <row r="38" spans="1:26" s="104" customFormat="1" ht="15.75" customHeight="1" x14ac:dyDescent="0.2">
      <c r="A38" s="84"/>
      <c r="B38" s="84"/>
      <c r="C38" s="81"/>
      <c r="D38" s="81"/>
      <c r="E38" s="81"/>
      <c r="F38" s="81"/>
      <c r="G38" s="81"/>
      <c r="H38" s="81"/>
      <c r="I38" s="81"/>
      <c r="J38" s="81"/>
      <c r="L38" s="82"/>
      <c r="M38" s="81"/>
      <c r="N38" s="81"/>
      <c r="O38" s="81"/>
      <c r="P38" s="81"/>
      <c r="Q38" s="81"/>
      <c r="R38" s="81"/>
      <c r="S38" s="81"/>
      <c r="T38" s="81"/>
      <c r="U38" s="81"/>
      <c r="V38" s="81"/>
      <c r="W38" s="81"/>
      <c r="X38" s="81"/>
      <c r="Y38" s="81"/>
      <c r="Z38" s="81"/>
    </row>
    <row r="39" spans="1:26" s="104" customFormat="1" ht="15.75" customHeight="1" x14ac:dyDescent="0.2">
      <c r="A39" s="84"/>
      <c r="B39" s="84"/>
      <c r="C39" s="81"/>
      <c r="D39" s="81"/>
      <c r="E39" s="81"/>
      <c r="F39" s="81"/>
      <c r="G39" s="81"/>
      <c r="H39" s="81"/>
      <c r="I39" s="81"/>
      <c r="J39" s="81"/>
      <c r="L39" s="82"/>
      <c r="M39" s="81"/>
      <c r="N39" s="81"/>
      <c r="O39" s="81"/>
      <c r="P39" s="81"/>
      <c r="Q39" s="81"/>
      <c r="R39" s="81"/>
      <c r="S39" s="81"/>
      <c r="T39" s="81"/>
      <c r="U39" s="81"/>
      <c r="V39" s="81"/>
      <c r="W39" s="81"/>
      <c r="X39" s="81"/>
      <c r="Y39" s="81"/>
      <c r="Z39" s="81"/>
    </row>
    <row r="40" spans="1:26" s="104" customFormat="1" ht="15.75" customHeight="1" x14ac:dyDescent="0.2">
      <c r="A40" s="84"/>
      <c r="B40" s="84"/>
      <c r="C40" s="81"/>
      <c r="D40" s="81"/>
      <c r="E40" s="81"/>
      <c r="F40" s="81"/>
      <c r="G40" s="81"/>
      <c r="H40" s="81"/>
      <c r="I40" s="81"/>
      <c r="J40" s="81"/>
      <c r="L40" s="82"/>
      <c r="M40" s="81"/>
      <c r="N40" s="81"/>
      <c r="O40" s="81"/>
      <c r="P40" s="81"/>
      <c r="Q40" s="81"/>
      <c r="R40" s="81"/>
      <c r="S40" s="81"/>
      <c r="T40" s="81"/>
      <c r="U40" s="81"/>
      <c r="V40" s="81"/>
      <c r="W40" s="81"/>
      <c r="X40" s="81"/>
      <c r="Y40" s="81"/>
      <c r="Z40" s="81"/>
    </row>
    <row r="41" spans="1:26" s="104" customFormat="1" ht="15.75" customHeight="1" x14ac:dyDescent="0.2">
      <c r="A41" s="84"/>
      <c r="B41" s="84"/>
      <c r="C41" s="81"/>
      <c r="D41" s="81"/>
      <c r="E41" s="81"/>
      <c r="F41" s="81"/>
      <c r="G41" s="81"/>
      <c r="H41" s="81"/>
      <c r="I41" s="81"/>
      <c r="J41" s="81"/>
      <c r="L41" s="82"/>
      <c r="M41" s="81"/>
      <c r="N41" s="81"/>
      <c r="O41" s="81"/>
      <c r="P41" s="81"/>
      <c r="Q41" s="81"/>
      <c r="R41" s="81"/>
      <c r="S41" s="81"/>
      <c r="T41" s="81"/>
      <c r="U41" s="81"/>
      <c r="V41" s="81"/>
      <c r="W41" s="81"/>
      <c r="X41" s="81"/>
      <c r="Y41" s="81"/>
      <c r="Z41" s="81"/>
    </row>
    <row r="42" spans="1:26" s="104" customFormat="1" ht="15.75" customHeight="1" x14ac:dyDescent="0.2">
      <c r="A42" s="84"/>
      <c r="B42" s="84"/>
      <c r="C42" s="81"/>
      <c r="D42" s="81"/>
      <c r="E42" s="81"/>
      <c r="F42" s="81"/>
      <c r="G42" s="81"/>
      <c r="H42" s="81"/>
      <c r="I42" s="81"/>
      <c r="J42" s="81"/>
      <c r="L42" s="82"/>
      <c r="M42" s="81"/>
      <c r="N42" s="81"/>
      <c r="O42" s="81"/>
      <c r="P42" s="81"/>
      <c r="Q42" s="81"/>
      <c r="R42" s="81"/>
      <c r="S42" s="81"/>
      <c r="T42" s="81"/>
      <c r="U42" s="81"/>
      <c r="V42" s="81"/>
      <c r="W42" s="81"/>
      <c r="X42" s="81"/>
      <c r="Y42" s="81"/>
      <c r="Z42" s="81"/>
    </row>
    <row r="43" spans="1:26" s="104" customFormat="1" ht="15.75" customHeight="1" x14ac:dyDescent="0.2">
      <c r="A43" s="84"/>
      <c r="B43" s="84"/>
      <c r="C43" s="81"/>
      <c r="D43" s="81"/>
      <c r="E43" s="81"/>
      <c r="F43" s="81"/>
      <c r="G43" s="81"/>
      <c r="H43" s="81"/>
      <c r="I43" s="81"/>
      <c r="J43" s="81"/>
      <c r="L43" s="82"/>
      <c r="M43" s="81"/>
      <c r="N43" s="81"/>
      <c r="O43" s="81"/>
      <c r="P43" s="81"/>
      <c r="Q43" s="81"/>
      <c r="R43" s="81"/>
      <c r="S43" s="81"/>
      <c r="T43" s="81"/>
      <c r="U43" s="81"/>
      <c r="V43" s="81"/>
      <c r="W43" s="81"/>
      <c r="X43" s="81"/>
      <c r="Y43" s="81"/>
      <c r="Z43" s="81"/>
    </row>
    <row r="44" spans="1:26" s="104" customFormat="1" ht="15.75" customHeight="1" x14ac:dyDescent="0.2">
      <c r="A44" s="84"/>
      <c r="B44" s="84"/>
      <c r="C44" s="81"/>
      <c r="D44" s="81"/>
      <c r="E44" s="81"/>
      <c r="F44" s="81"/>
      <c r="G44" s="81"/>
      <c r="H44" s="81"/>
      <c r="I44" s="81"/>
      <c r="J44" s="81"/>
      <c r="L44" s="82"/>
      <c r="M44" s="81"/>
      <c r="N44" s="81"/>
      <c r="O44" s="81"/>
      <c r="P44" s="81"/>
      <c r="Q44" s="81"/>
      <c r="R44" s="81"/>
      <c r="S44" s="81"/>
      <c r="T44" s="81"/>
      <c r="U44" s="81"/>
      <c r="V44" s="81"/>
      <c r="W44" s="81"/>
      <c r="X44" s="81"/>
      <c r="Y44" s="81"/>
      <c r="Z44" s="81"/>
    </row>
    <row r="45" spans="1:26" s="104" customFormat="1" ht="15.75" customHeight="1" x14ac:dyDescent="0.2">
      <c r="A45" s="84"/>
      <c r="B45" s="84"/>
      <c r="C45" s="81"/>
      <c r="D45" s="81"/>
      <c r="E45" s="81"/>
      <c r="F45" s="81"/>
      <c r="G45" s="81"/>
      <c r="H45" s="81"/>
      <c r="I45" s="81"/>
      <c r="J45" s="81"/>
      <c r="L45" s="82"/>
      <c r="M45" s="81"/>
      <c r="N45" s="81"/>
      <c r="O45" s="81"/>
      <c r="P45" s="81"/>
      <c r="Q45" s="81"/>
      <c r="R45" s="81"/>
      <c r="S45" s="81"/>
      <c r="T45" s="81"/>
      <c r="U45" s="81"/>
      <c r="V45" s="81"/>
      <c r="W45" s="81"/>
      <c r="X45" s="81"/>
      <c r="Y45" s="81"/>
      <c r="Z45" s="81"/>
    </row>
    <row r="46" spans="1:26" s="104" customFormat="1" ht="15.75" customHeight="1" x14ac:dyDescent="0.2">
      <c r="A46" s="84"/>
      <c r="B46" s="84"/>
      <c r="C46" s="81"/>
      <c r="D46" s="81"/>
      <c r="E46" s="81"/>
      <c r="F46" s="81"/>
      <c r="G46" s="81"/>
      <c r="H46" s="81"/>
      <c r="I46" s="81"/>
      <c r="J46" s="81"/>
      <c r="L46" s="82"/>
      <c r="M46" s="81"/>
      <c r="N46" s="81"/>
      <c r="O46" s="81"/>
      <c r="P46" s="81"/>
      <c r="Q46" s="81"/>
      <c r="R46" s="81"/>
      <c r="S46" s="81"/>
      <c r="T46" s="81"/>
      <c r="U46" s="81"/>
      <c r="V46" s="81"/>
      <c r="W46" s="81"/>
      <c r="X46" s="81"/>
      <c r="Y46" s="81"/>
      <c r="Z46" s="81"/>
    </row>
    <row r="47" spans="1:26" ht="15.75" customHeight="1" x14ac:dyDescent="0.2">
      <c r="A47" s="84"/>
      <c r="B47" s="84"/>
    </row>
    <row r="48" spans="1:26" ht="15.75" customHeight="1" x14ac:dyDescent="0.2">
      <c r="A48" s="84"/>
      <c r="B48" s="84"/>
    </row>
    <row r="49" spans="1:2" ht="15.75" customHeight="1" x14ac:dyDescent="0.2">
      <c r="A49" s="84"/>
      <c r="B49" s="84"/>
    </row>
    <row r="50" spans="1:2" ht="15.75" customHeight="1" x14ac:dyDescent="0.2">
      <c r="A50" s="84"/>
      <c r="B50" s="84"/>
    </row>
    <row r="51" spans="1:2" ht="15.75" customHeight="1" x14ac:dyDescent="0.2">
      <c r="A51" s="84"/>
      <c r="B51" s="84"/>
    </row>
    <row r="52" spans="1:2" ht="15.75" customHeight="1" x14ac:dyDescent="0.2">
      <c r="A52" s="84"/>
      <c r="B52" s="84"/>
    </row>
    <row r="53" spans="1:2" ht="15.75" customHeight="1" x14ac:dyDescent="0.2">
      <c r="A53" s="84"/>
      <c r="B53" s="84"/>
    </row>
    <row r="54" spans="1:2" ht="15.75" customHeight="1" x14ac:dyDescent="0.2">
      <c r="A54" s="84"/>
      <c r="B54" s="84"/>
    </row>
    <row r="55" spans="1:2" ht="15.75" customHeight="1" x14ac:dyDescent="0.2">
      <c r="A55" s="84"/>
      <c r="B55" s="84"/>
    </row>
    <row r="56" spans="1:2" ht="15.75" customHeight="1" x14ac:dyDescent="0.2">
      <c r="A56" s="84"/>
      <c r="B56" s="84"/>
    </row>
    <row r="57" spans="1:2" ht="15.75" customHeight="1" x14ac:dyDescent="0.2">
      <c r="A57" s="84"/>
      <c r="B57" s="84"/>
    </row>
    <row r="58" spans="1:2" ht="15.75" customHeight="1" x14ac:dyDescent="0.2">
      <c r="A58" s="84"/>
      <c r="B58" s="84"/>
    </row>
    <row r="59" spans="1:2" ht="15.75" customHeight="1" x14ac:dyDescent="0.2">
      <c r="A59" s="84"/>
      <c r="B59" s="84"/>
    </row>
    <row r="60" spans="1:2" ht="15.75" customHeight="1" x14ac:dyDescent="0.2">
      <c r="A60" s="84"/>
      <c r="B60" s="84"/>
    </row>
    <row r="61" spans="1:2" ht="15.75" customHeight="1" x14ac:dyDescent="0.2">
      <c r="A61" s="84"/>
      <c r="B61" s="84"/>
    </row>
    <row r="62" spans="1:2" ht="15.75" customHeight="1" x14ac:dyDescent="0.2">
      <c r="A62" s="84"/>
      <c r="B62" s="84"/>
    </row>
    <row r="63" spans="1:2" ht="15.75" customHeight="1" x14ac:dyDescent="0.2">
      <c r="A63" s="84"/>
      <c r="B63" s="84"/>
    </row>
    <row r="64" spans="1:2" ht="15.75" customHeight="1" x14ac:dyDescent="0.2">
      <c r="A64" s="84"/>
      <c r="B64" s="84"/>
    </row>
    <row r="65" spans="1:2" ht="15.75" customHeight="1" x14ac:dyDescent="0.2">
      <c r="A65" s="84"/>
      <c r="B65" s="84"/>
    </row>
    <row r="66" spans="1:2" ht="15.75" customHeight="1" x14ac:dyDescent="0.2">
      <c r="A66" s="84"/>
      <c r="B66" s="84"/>
    </row>
    <row r="67" spans="1:2" ht="15.75" customHeight="1" x14ac:dyDescent="0.2">
      <c r="A67" s="84"/>
      <c r="B67" s="84"/>
    </row>
    <row r="68" spans="1:2" ht="15.75" customHeight="1" x14ac:dyDescent="0.2">
      <c r="A68" s="84"/>
      <c r="B68" s="84"/>
    </row>
    <row r="69" spans="1:2" ht="15.75" customHeight="1" x14ac:dyDescent="0.2">
      <c r="A69" s="84"/>
      <c r="B69" s="84"/>
    </row>
    <row r="70" spans="1:2" ht="15.75" customHeight="1" x14ac:dyDescent="0.2">
      <c r="A70" s="84"/>
      <c r="B70" s="84"/>
    </row>
    <row r="71" spans="1:2" ht="15.75" customHeight="1" x14ac:dyDescent="0.2">
      <c r="A71" s="84"/>
      <c r="B71" s="84"/>
    </row>
    <row r="72" spans="1:2" ht="15.75" customHeight="1" x14ac:dyDescent="0.2">
      <c r="A72" s="84"/>
      <c r="B72" s="84"/>
    </row>
    <row r="73" spans="1:2" ht="15.75" customHeight="1" x14ac:dyDescent="0.2">
      <c r="A73" s="84"/>
      <c r="B73" s="84"/>
    </row>
    <row r="74" spans="1:2" ht="15.75" customHeight="1" x14ac:dyDescent="0.2">
      <c r="A74" s="84"/>
      <c r="B74" s="84"/>
    </row>
    <row r="75" spans="1:2" ht="15.75" customHeight="1" x14ac:dyDescent="0.2">
      <c r="A75" s="84"/>
      <c r="B75" s="84"/>
    </row>
    <row r="76" spans="1:2" ht="15.75" customHeight="1" x14ac:dyDescent="0.2">
      <c r="A76" s="84"/>
      <c r="B76" s="84"/>
    </row>
    <row r="77" spans="1:2" ht="15.75" customHeight="1" x14ac:dyDescent="0.2">
      <c r="A77" s="84"/>
      <c r="B77" s="84"/>
    </row>
    <row r="78" spans="1:2" ht="15.75" customHeight="1" x14ac:dyDescent="0.2">
      <c r="A78" s="84"/>
      <c r="B78" s="84"/>
    </row>
    <row r="79" spans="1:2" ht="15.75" customHeight="1" x14ac:dyDescent="0.2">
      <c r="A79" s="84"/>
      <c r="B79" s="84"/>
    </row>
    <row r="80" spans="1:2" ht="15.75" customHeight="1" x14ac:dyDescent="0.2">
      <c r="A80" s="84"/>
      <c r="B80" s="84"/>
    </row>
    <row r="81" spans="1:2" ht="15.75" customHeight="1" x14ac:dyDescent="0.2">
      <c r="A81" s="84"/>
      <c r="B81" s="84"/>
    </row>
    <row r="82" spans="1:2" ht="15.75" customHeight="1" x14ac:dyDescent="0.2">
      <c r="A82" s="84"/>
      <c r="B82" s="84"/>
    </row>
    <row r="83" spans="1:2" ht="15.75" customHeight="1" x14ac:dyDescent="0.2">
      <c r="A83" s="84"/>
      <c r="B83" s="84"/>
    </row>
    <row r="84" spans="1:2" ht="15.75" customHeight="1" x14ac:dyDescent="0.2">
      <c r="A84" s="84"/>
      <c r="B84" s="84"/>
    </row>
    <row r="85" spans="1:2" ht="15.75" customHeight="1" x14ac:dyDescent="0.2">
      <c r="A85" s="84"/>
      <c r="B85" s="84"/>
    </row>
    <row r="86" spans="1:2" ht="15.75" customHeight="1" x14ac:dyDescent="0.2">
      <c r="A86" s="84"/>
      <c r="B86" s="84"/>
    </row>
    <row r="87" spans="1:2" ht="15.75" customHeight="1" x14ac:dyDescent="0.2">
      <c r="A87" s="84"/>
      <c r="B87" s="84"/>
    </row>
    <row r="88" spans="1:2" ht="15.75" customHeight="1" x14ac:dyDescent="0.2">
      <c r="A88" s="84"/>
      <c r="B88" s="84"/>
    </row>
    <row r="89" spans="1:2" ht="15.75" customHeight="1" x14ac:dyDescent="0.2">
      <c r="A89" s="84"/>
      <c r="B89" s="84"/>
    </row>
    <row r="90" spans="1:2" ht="15.75" customHeight="1" x14ac:dyDescent="0.2">
      <c r="A90" s="84"/>
      <c r="B90" s="84"/>
    </row>
    <row r="91" spans="1:2" ht="15.75" customHeight="1" x14ac:dyDescent="0.2">
      <c r="A91" s="84"/>
      <c r="B91" s="84"/>
    </row>
    <row r="92" spans="1:2" ht="15.75" customHeight="1" x14ac:dyDescent="0.2">
      <c r="A92" s="84"/>
      <c r="B92" s="84"/>
    </row>
    <row r="93" spans="1:2" ht="15.75" customHeight="1" x14ac:dyDescent="0.2">
      <c r="A93" s="84"/>
      <c r="B93" s="84"/>
    </row>
    <row r="94" spans="1:2" ht="15.75" customHeight="1" x14ac:dyDescent="0.2">
      <c r="A94" s="84"/>
      <c r="B94" s="84"/>
    </row>
    <row r="95" spans="1:2" ht="15.75" customHeight="1" x14ac:dyDescent="0.2">
      <c r="A95" s="84"/>
      <c r="B95" s="84"/>
    </row>
    <row r="96" spans="1:2" ht="15.75" customHeight="1" x14ac:dyDescent="0.2">
      <c r="A96" s="84"/>
      <c r="B96" s="84"/>
    </row>
    <row r="97" spans="1:2" ht="15.75" customHeight="1" x14ac:dyDescent="0.2">
      <c r="A97" s="84"/>
      <c r="B97" s="84"/>
    </row>
    <row r="98" spans="1:2" ht="15.75" customHeight="1" x14ac:dyDescent="0.2">
      <c r="A98" s="84"/>
      <c r="B98" s="84"/>
    </row>
    <row r="99" spans="1:2" ht="15.75" customHeight="1" x14ac:dyDescent="0.2">
      <c r="A99" s="84"/>
      <c r="B99" s="84"/>
    </row>
    <row r="100" spans="1:2" ht="15.75" customHeight="1" x14ac:dyDescent="0.2">
      <c r="A100" s="84"/>
      <c r="B100" s="84"/>
    </row>
    <row r="101" spans="1:2" ht="15.75" customHeight="1" x14ac:dyDescent="0.2">
      <c r="A101" s="84"/>
      <c r="B101" s="84"/>
    </row>
    <row r="102" spans="1:2" ht="15.75" customHeight="1" x14ac:dyDescent="0.2">
      <c r="A102" s="84"/>
      <c r="B102" s="84"/>
    </row>
    <row r="103" spans="1:2" ht="15.75" customHeight="1" x14ac:dyDescent="0.2">
      <c r="A103" s="84"/>
      <c r="B103" s="84"/>
    </row>
    <row r="104" spans="1:2" ht="15.75" customHeight="1" x14ac:dyDescent="0.2">
      <c r="A104" s="84"/>
      <c r="B104" s="84"/>
    </row>
    <row r="105" spans="1:2" ht="15.75" customHeight="1" x14ac:dyDescent="0.2">
      <c r="A105" s="84"/>
      <c r="B105" s="84"/>
    </row>
    <row r="106" spans="1:2" ht="15.75" customHeight="1" x14ac:dyDescent="0.2">
      <c r="A106" s="84"/>
      <c r="B106" s="84"/>
    </row>
    <row r="107" spans="1:2" ht="15.75" customHeight="1" x14ac:dyDescent="0.2">
      <c r="A107" s="84"/>
      <c r="B107" s="84"/>
    </row>
    <row r="108" spans="1:2" ht="15.75" customHeight="1" x14ac:dyDescent="0.2">
      <c r="A108" s="84"/>
      <c r="B108" s="84"/>
    </row>
    <row r="109" spans="1:2" ht="15.75" customHeight="1" x14ac:dyDescent="0.2">
      <c r="A109" s="84"/>
      <c r="B109" s="84"/>
    </row>
    <row r="110" spans="1:2" ht="15.75" customHeight="1" x14ac:dyDescent="0.2">
      <c r="A110" s="84"/>
      <c r="B110" s="84"/>
    </row>
    <row r="111" spans="1:2" ht="15.75" customHeight="1" x14ac:dyDescent="0.2">
      <c r="A111" s="84"/>
      <c r="B111" s="84"/>
    </row>
    <row r="112" spans="1:2" ht="15.75" customHeight="1" x14ac:dyDescent="0.2">
      <c r="A112" s="84"/>
      <c r="B112" s="84"/>
    </row>
    <row r="113" spans="1:2" ht="15.75" customHeight="1" x14ac:dyDescent="0.2">
      <c r="A113" s="84"/>
      <c r="B113" s="84"/>
    </row>
    <row r="114" spans="1:2" ht="15.75" customHeight="1" x14ac:dyDescent="0.2">
      <c r="A114" s="84"/>
      <c r="B114" s="84"/>
    </row>
    <row r="115" spans="1:2" ht="15.75" customHeight="1" x14ac:dyDescent="0.2">
      <c r="A115" s="84"/>
      <c r="B115" s="84"/>
    </row>
    <row r="116" spans="1:2" ht="15.75" customHeight="1" x14ac:dyDescent="0.2">
      <c r="A116" s="84"/>
      <c r="B116" s="84"/>
    </row>
    <row r="117" spans="1:2" ht="15.75" customHeight="1" x14ac:dyDescent="0.2">
      <c r="A117" s="84"/>
      <c r="B117" s="84"/>
    </row>
    <row r="118" spans="1:2" ht="15.75" customHeight="1" x14ac:dyDescent="0.2">
      <c r="A118" s="84"/>
      <c r="B118" s="84"/>
    </row>
    <row r="119" spans="1:2" ht="15.75" customHeight="1" x14ac:dyDescent="0.2">
      <c r="A119" s="84"/>
      <c r="B119" s="84"/>
    </row>
    <row r="120" spans="1:2" ht="15.75" customHeight="1" x14ac:dyDescent="0.2">
      <c r="A120" s="84"/>
      <c r="B120" s="84"/>
    </row>
    <row r="121" spans="1:2" ht="15.75" customHeight="1" x14ac:dyDescent="0.2">
      <c r="A121" s="84"/>
      <c r="B121" s="84"/>
    </row>
    <row r="122" spans="1:2" ht="15.75" customHeight="1" x14ac:dyDescent="0.2">
      <c r="A122" s="84"/>
      <c r="B122" s="84"/>
    </row>
    <row r="123" spans="1:2" ht="15.75" customHeight="1" x14ac:dyDescent="0.2">
      <c r="A123" s="84"/>
      <c r="B123" s="84"/>
    </row>
    <row r="124" spans="1:2" ht="15.75" customHeight="1" x14ac:dyDescent="0.2">
      <c r="A124" s="84"/>
      <c r="B124" s="84"/>
    </row>
    <row r="125" spans="1:2" ht="15.75" customHeight="1" x14ac:dyDescent="0.2">
      <c r="A125" s="84"/>
      <c r="B125" s="84"/>
    </row>
    <row r="126" spans="1:2" ht="15.75" customHeight="1" x14ac:dyDescent="0.2">
      <c r="A126" s="84"/>
      <c r="B126" s="84"/>
    </row>
    <row r="127" spans="1:2" ht="15.75" customHeight="1" x14ac:dyDescent="0.2">
      <c r="A127" s="84"/>
      <c r="B127" s="84"/>
    </row>
    <row r="128" spans="1:2" ht="15.75" customHeight="1" x14ac:dyDescent="0.2">
      <c r="A128" s="84"/>
      <c r="B128" s="84"/>
    </row>
    <row r="129" spans="1:2" ht="15.75" customHeight="1" x14ac:dyDescent="0.2">
      <c r="A129" s="84"/>
      <c r="B129" s="84"/>
    </row>
    <row r="130" spans="1:2" ht="15.75" customHeight="1" x14ac:dyDescent="0.2">
      <c r="A130" s="84"/>
      <c r="B130" s="84"/>
    </row>
    <row r="131" spans="1:2" ht="15.75" customHeight="1" x14ac:dyDescent="0.2">
      <c r="A131" s="84"/>
      <c r="B131" s="84"/>
    </row>
    <row r="132" spans="1:2" ht="15.75" customHeight="1" x14ac:dyDescent="0.2">
      <c r="A132" s="84"/>
      <c r="B132" s="84"/>
    </row>
    <row r="133" spans="1:2" ht="15.75" customHeight="1" x14ac:dyDescent="0.2">
      <c r="A133" s="84"/>
      <c r="B133" s="84"/>
    </row>
    <row r="134" spans="1:2" ht="15.75" customHeight="1" x14ac:dyDescent="0.2">
      <c r="A134" s="84"/>
      <c r="B134" s="84"/>
    </row>
    <row r="135" spans="1:2" ht="15.75" customHeight="1" x14ac:dyDescent="0.2">
      <c r="A135" s="84"/>
      <c r="B135" s="84"/>
    </row>
    <row r="136" spans="1:2" ht="15.75" customHeight="1" x14ac:dyDescent="0.2">
      <c r="A136" s="84"/>
      <c r="B136" s="84"/>
    </row>
    <row r="137" spans="1:2" ht="15.75" customHeight="1" x14ac:dyDescent="0.2">
      <c r="A137" s="84"/>
      <c r="B137" s="84"/>
    </row>
    <row r="138" spans="1:2" ht="15.75" customHeight="1" x14ac:dyDescent="0.2">
      <c r="A138" s="84"/>
      <c r="B138" s="84"/>
    </row>
    <row r="139" spans="1:2" ht="15.75" customHeight="1" x14ac:dyDescent="0.2">
      <c r="A139" s="84"/>
      <c r="B139" s="84"/>
    </row>
    <row r="140" spans="1:2" ht="15.75" customHeight="1" x14ac:dyDescent="0.2">
      <c r="A140" s="84"/>
      <c r="B140" s="84"/>
    </row>
    <row r="141" spans="1:2" ht="15.75" customHeight="1" x14ac:dyDescent="0.2">
      <c r="A141" s="84"/>
      <c r="B141" s="84"/>
    </row>
    <row r="142" spans="1:2" ht="15.75" customHeight="1" x14ac:dyDescent="0.2">
      <c r="A142" s="84"/>
      <c r="B142" s="84"/>
    </row>
    <row r="143" spans="1:2" ht="15.75" customHeight="1" x14ac:dyDescent="0.2">
      <c r="A143" s="84"/>
      <c r="B143" s="84"/>
    </row>
    <row r="144" spans="1:2" ht="15.75" customHeight="1" x14ac:dyDescent="0.2">
      <c r="A144" s="84"/>
      <c r="B144" s="84"/>
    </row>
    <row r="145" spans="1:2" ht="15.75" customHeight="1" x14ac:dyDescent="0.2">
      <c r="A145" s="84"/>
      <c r="B145" s="84"/>
    </row>
    <row r="146" spans="1:2" ht="15.75" customHeight="1" x14ac:dyDescent="0.2">
      <c r="A146" s="84"/>
      <c r="B146" s="84"/>
    </row>
    <row r="147" spans="1:2" ht="15.75" customHeight="1" x14ac:dyDescent="0.2">
      <c r="A147" s="84"/>
      <c r="B147" s="84"/>
    </row>
    <row r="148" spans="1:2" ht="15.75" customHeight="1" x14ac:dyDescent="0.2">
      <c r="A148" s="84"/>
      <c r="B148" s="84"/>
    </row>
    <row r="149" spans="1:2" ht="15.75" customHeight="1" x14ac:dyDescent="0.2">
      <c r="A149" s="84"/>
      <c r="B149" s="84"/>
    </row>
    <row r="150" spans="1:2" ht="15.75" customHeight="1" x14ac:dyDescent="0.2">
      <c r="A150" s="84"/>
      <c r="B150" s="84"/>
    </row>
    <row r="151" spans="1:2" ht="15.75" customHeight="1" x14ac:dyDescent="0.2">
      <c r="A151" s="84"/>
      <c r="B151" s="84"/>
    </row>
    <row r="152" spans="1:2" ht="15.75" customHeight="1" x14ac:dyDescent="0.2">
      <c r="A152" s="84"/>
      <c r="B152" s="84"/>
    </row>
    <row r="153" spans="1:2" ht="15.75" customHeight="1" x14ac:dyDescent="0.2">
      <c r="A153" s="84"/>
      <c r="B153" s="84"/>
    </row>
    <row r="154" spans="1:2" ht="15.75" customHeight="1" x14ac:dyDescent="0.2">
      <c r="A154" s="84"/>
      <c r="B154" s="84"/>
    </row>
    <row r="155" spans="1:2" ht="15.75" customHeight="1" x14ac:dyDescent="0.2">
      <c r="A155" s="84"/>
      <c r="B155" s="84"/>
    </row>
    <row r="156" spans="1:2" ht="15.75" customHeight="1" x14ac:dyDescent="0.2">
      <c r="A156" s="84"/>
      <c r="B156" s="84"/>
    </row>
    <row r="157" spans="1:2" ht="15.75" customHeight="1" x14ac:dyDescent="0.2">
      <c r="A157" s="84"/>
      <c r="B157" s="84"/>
    </row>
    <row r="158" spans="1:2" ht="15.75" customHeight="1" x14ac:dyDescent="0.2">
      <c r="A158" s="84"/>
      <c r="B158" s="84"/>
    </row>
    <row r="159" spans="1:2" ht="15.75" customHeight="1" x14ac:dyDescent="0.2">
      <c r="A159" s="84"/>
      <c r="B159" s="84"/>
    </row>
    <row r="160" spans="1:2" ht="15.75" customHeight="1" x14ac:dyDescent="0.2">
      <c r="A160" s="84"/>
      <c r="B160" s="84"/>
    </row>
    <row r="161" spans="1:2" ht="15.75" customHeight="1" x14ac:dyDescent="0.2">
      <c r="A161" s="84"/>
      <c r="B161" s="84"/>
    </row>
    <row r="162" spans="1:2" ht="15.75" customHeight="1" x14ac:dyDescent="0.2">
      <c r="A162" s="84"/>
      <c r="B162" s="84"/>
    </row>
    <row r="163" spans="1:2" ht="15.75" customHeight="1" x14ac:dyDescent="0.2">
      <c r="A163" s="84"/>
      <c r="B163" s="84"/>
    </row>
    <row r="164" spans="1:2" ht="15.75" customHeight="1" x14ac:dyDescent="0.2">
      <c r="A164" s="84"/>
      <c r="B164" s="84"/>
    </row>
    <row r="165" spans="1:2" ht="15.75" customHeight="1" x14ac:dyDescent="0.2">
      <c r="A165" s="84"/>
      <c r="B165" s="84"/>
    </row>
    <row r="166" spans="1:2" ht="15.75" customHeight="1" x14ac:dyDescent="0.2">
      <c r="A166" s="84"/>
      <c r="B166" s="84"/>
    </row>
    <row r="167" spans="1:2" ht="15.75" customHeight="1" x14ac:dyDescent="0.2">
      <c r="A167" s="84"/>
      <c r="B167" s="84"/>
    </row>
    <row r="168" spans="1:2" ht="15.75" customHeight="1" x14ac:dyDescent="0.2">
      <c r="A168" s="84"/>
      <c r="B168" s="84"/>
    </row>
    <row r="169" spans="1:2" ht="15.75" customHeight="1" x14ac:dyDescent="0.2">
      <c r="A169" s="84"/>
      <c r="B169" s="84"/>
    </row>
    <row r="170" spans="1:2" ht="15.75" customHeight="1" x14ac:dyDescent="0.2">
      <c r="A170" s="84"/>
      <c r="B170" s="84"/>
    </row>
    <row r="171" spans="1:2" ht="15.75" customHeight="1" x14ac:dyDescent="0.2">
      <c r="A171" s="84"/>
      <c r="B171" s="84"/>
    </row>
    <row r="172" spans="1:2" ht="15.75" customHeight="1" x14ac:dyDescent="0.2">
      <c r="A172" s="84"/>
      <c r="B172" s="84"/>
    </row>
    <row r="173" spans="1:2" ht="15.75" customHeight="1" x14ac:dyDescent="0.2">
      <c r="A173" s="84"/>
      <c r="B173" s="84"/>
    </row>
    <row r="174" spans="1:2" ht="15.75" customHeight="1" x14ac:dyDescent="0.2">
      <c r="A174" s="84"/>
      <c r="B174" s="84"/>
    </row>
    <row r="175" spans="1:2" ht="15.75" customHeight="1" x14ac:dyDescent="0.2">
      <c r="A175" s="84"/>
      <c r="B175" s="84"/>
    </row>
    <row r="176" spans="1:2" ht="15.75" customHeight="1" x14ac:dyDescent="0.2">
      <c r="A176" s="84"/>
      <c r="B176" s="84"/>
    </row>
    <row r="177" spans="1:2" ht="15.75" customHeight="1" x14ac:dyDescent="0.2">
      <c r="A177" s="84"/>
      <c r="B177" s="84"/>
    </row>
    <row r="178" spans="1:2" ht="15.75" customHeight="1" x14ac:dyDescent="0.2">
      <c r="A178" s="84"/>
      <c r="B178" s="84"/>
    </row>
    <row r="179" spans="1:2" ht="15.75" customHeight="1" x14ac:dyDescent="0.2">
      <c r="A179" s="84"/>
      <c r="B179" s="84"/>
    </row>
    <row r="180" spans="1:2" ht="15.75" customHeight="1" x14ac:dyDescent="0.2">
      <c r="A180" s="84"/>
      <c r="B180" s="84"/>
    </row>
    <row r="181" spans="1:2" ht="15.75" customHeight="1" x14ac:dyDescent="0.2">
      <c r="A181" s="84"/>
      <c r="B181" s="84"/>
    </row>
    <row r="182" spans="1:2" ht="15.75" customHeight="1" x14ac:dyDescent="0.2">
      <c r="A182" s="84"/>
      <c r="B182" s="84"/>
    </row>
    <row r="183" spans="1:2" ht="15.75" customHeight="1" x14ac:dyDescent="0.2">
      <c r="A183" s="84"/>
      <c r="B183" s="84"/>
    </row>
    <row r="184" spans="1:2" ht="15.75" customHeight="1" x14ac:dyDescent="0.2">
      <c r="A184" s="84"/>
      <c r="B184" s="84"/>
    </row>
    <row r="185" spans="1:2" ht="15.75" customHeight="1" x14ac:dyDescent="0.2">
      <c r="A185" s="84"/>
      <c r="B185" s="84"/>
    </row>
    <row r="186" spans="1:2" ht="15.75" customHeight="1" x14ac:dyDescent="0.2">
      <c r="A186" s="84"/>
      <c r="B186" s="84"/>
    </row>
    <row r="187" spans="1:2" ht="15.75" customHeight="1" x14ac:dyDescent="0.2">
      <c r="A187" s="84"/>
      <c r="B187" s="84"/>
    </row>
    <row r="188" spans="1:2" ht="15.75" customHeight="1" x14ac:dyDescent="0.2">
      <c r="A188" s="84"/>
      <c r="B188" s="84"/>
    </row>
    <row r="189" spans="1:2" ht="15.75" customHeight="1" x14ac:dyDescent="0.2">
      <c r="A189" s="84"/>
      <c r="B189" s="84"/>
    </row>
    <row r="190" spans="1:2" ht="15.75" customHeight="1" x14ac:dyDescent="0.2">
      <c r="A190" s="84"/>
      <c r="B190" s="84"/>
    </row>
    <row r="191" spans="1:2" ht="15.75" customHeight="1" x14ac:dyDescent="0.2">
      <c r="A191" s="84"/>
      <c r="B191" s="84"/>
    </row>
    <row r="192" spans="1:2" ht="15.75" customHeight="1" x14ac:dyDescent="0.2">
      <c r="A192" s="84"/>
      <c r="B192" s="84"/>
    </row>
    <row r="193" spans="1:2" ht="15.75" customHeight="1" x14ac:dyDescent="0.2">
      <c r="A193" s="84"/>
      <c r="B193" s="84"/>
    </row>
    <row r="194" spans="1:2" ht="15.75" customHeight="1" x14ac:dyDescent="0.2">
      <c r="A194" s="84"/>
      <c r="B194" s="84"/>
    </row>
    <row r="195" spans="1:2" ht="15.75" customHeight="1" x14ac:dyDescent="0.2">
      <c r="A195" s="84"/>
      <c r="B195" s="84"/>
    </row>
    <row r="196" spans="1:2" ht="15.75" customHeight="1" x14ac:dyDescent="0.2">
      <c r="A196" s="84"/>
      <c r="B196" s="84"/>
    </row>
    <row r="197" spans="1:2" ht="15.75" customHeight="1" x14ac:dyDescent="0.2">
      <c r="A197" s="84"/>
      <c r="B197" s="84"/>
    </row>
    <row r="198" spans="1:2" ht="15.75" customHeight="1" x14ac:dyDescent="0.2">
      <c r="A198" s="84"/>
      <c r="B198" s="84"/>
    </row>
    <row r="199" spans="1:2" ht="15.75" customHeight="1" x14ac:dyDescent="0.2">
      <c r="A199" s="84"/>
      <c r="B199" s="84"/>
    </row>
    <row r="200" spans="1:2" ht="15.75" customHeight="1" x14ac:dyDescent="0.2">
      <c r="A200" s="84"/>
      <c r="B200" s="84"/>
    </row>
    <row r="201" spans="1:2" ht="15.75" customHeight="1" x14ac:dyDescent="0.2">
      <c r="A201" s="84"/>
      <c r="B201" s="84"/>
    </row>
    <row r="202" spans="1:2" ht="15.75" customHeight="1" x14ac:dyDescent="0.2">
      <c r="A202" s="84"/>
      <c r="B202" s="84"/>
    </row>
    <row r="203" spans="1:2" ht="15.75" customHeight="1" x14ac:dyDescent="0.2">
      <c r="A203" s="84"/>
      <c r="B203" s="84"/>
    </row>
    <row r="204" spans="1:2" ht="15.75" customHeight="1" x14ac:dyDescent="0.2">
      <c r="A204" s="84"/>
      <c r="B204" s="84"/>
    </row>
    <row r="205" spans="1:2" ht="15.75" customHeight="1" x14ac:dyDescent="0.2">
      <c r="A205" s="84"/>
      <c r="B205" s="84"/>
    </row>
    <row r="206" spans="1:2" ht="15.75" customHeight="1" x14ac:dyDescent="0.2">
      <c r="A206" s="84"/>
      <c r="B206" s="84"/>
    </row>
    <row r="207" spans="1:2" ht="15.75" customHeight="1" x14ac:dyDescent="0.2">
      <c r="A207" s="84"/>
      <c r="B207" s="84"/>
    </row>
    <row r="208" spans="1:2" ht="15.75" customHeight="1" x14ac:dyDescent="0.2">
      <c r="A208" s="84"/>
      <c r="B208" s="84"/>
    </row>
    <row r="209" spans="1:2" ht="15.75" customHeight="1" x14ac:dyDescent="0.2">
      <c r="A209" s="84"/>
      <c r="B209" s="84"/>
    </row>
    <row r="210" spans="1:2" ht="15.75" customHeight="1" x14ac:dyDescent="0.2">
      <c r="A210" s="84"/>
      <c r="B210" s="84"/>
    </row>
    <row r="211" spans="1:2" ht="15.75" customHeight="1" x14ac:dyDescent="0.2">
      <c r="A211" s="84"/>
      <c r="B211" s="84"/>
    </row>
    <row r="212" spans="1:2" ht="15.75" customHeight="1" x14ac:dyDescent="0.2">
      <c r="A212" s="84"/>
      <c r="B212" s="84"/>
    </row>
    <row r="213" spans="1:2" ht="15.75" customHeight="1" x14ac:dyDescent="0.2">
      <c r="A213" s="84"/>
      <c r="B213" s="84"/>
    </row>
    <row r="214" spans="1:2" ht="15.75" customHeight="1" x14ac:dyDescent="0.2">
      <c r="A214" s="84"/>
      <c r="B214" s="84"/>
    </row>
    <row r="215" spans="1:2" ht="15.75" customHeight="1" x14ac:dyDescent="0.2">
      <c r="A215" s="84"/>
      <c r="B215" s="84"/>
    </row>
    <row r="216" spans="1:2" ht="15.75" customHeight="1" x14ac:dyDescent="0.2">
      <c r="A216" s="84"/>
      <c r="B216" s="84"/>
    </row>
    <row r="217" spans="1:2" ht="15.75" customHeight="1" x14ac:dyDescent="0.2">
      <c r="A217" s="84"/>
      <c r="B217" s="84"/>
    </row>
    <row r="218" spans="1:2" ht="15.75" customHeight="1" x14ac:dyDescent="0.2">
      <c r="A218" s="84"/>
      <c r="B218" s="84"/>
    </row>
    <row r="219" spans="1:2" ht="15.75" customHeight="1" x14ac:dyDescent="0.2">
      <c r="A219" s="84"/>
      <c r="B219" s="84"/>
    </row>
    <row r="220" spans="1:2" ht="15.75" customHeight="1" x14ac:dyDescent="0.2">
      <c r="A220" s="84"/>
      <c r="B220" s="84"/>
    </row>
    <row r="221" spans="1:2" ht="15.75" customHeight="1" x14ac:dyDescent="0.2">
      <c r="A221" s="84"/>
      <c r="B221" s="84"/>
    </row>
    <row r="222" spans="1:2" ht="15.75" customHeight="1" x14ac:dyDescent="0.2">
      <c r="A222" s="84"/>
      <c r="B222" s="84"/>
    </row>
    <row r="223" spans="1:2" ht="15.75" customHeight="1" x14ac:dyDescent="0.2">
      <c r="A223" s="84"/>
      <c r="B223" s="84"/>
    </row>
    <row r="224" spans="1:2" ht="15.75" customHeight="1" x14ac:dyDescent="0.2">
      <c r="A224" s="84"/>
      <c r="B224" s="84"/>
    </row>
    <row r="225" spans="1:2" ht="15.75" customHeight="1" x14ac:dyDescent="0.2">
      <c r="A225" s="84"/>
      <c r="B225" s="84"/>
    </row>
    <row r="226" spans="1:2" ht="15.75" customHeight="1" x14ac:dyDescent="0.2">
      <c r="A226" s="84"/>
      <c r="B226" s="84"/>
    </row>
    <row r="227" spans="1:2" ht="15.75" customHeight="1" x14ac:dyDescent="0.2">
      <c r="A227" s="84"/>
      <c r="B227" s="84"/>
    </row>
    <row r="228" spans="1:2" ht="15.75" customHeight="1" x14ac:dyDescent="0.2">
      <c r="A228" s="84"/>
      <c r="B228" s="84"/>
    </row>
    <row r="229" spans="1:2" ht="15.75" customHeight="1" x14ac:dyDescent="0.2">
      <c r="A229" s="84"/>
      <c r="B229" s="84"/>
    </row>
    <row r="230" spans="1:2" ht="15.75" customHeight="1" x14ac:dyDescent="0.2">
      <c r="A230" s="84"/>
      <c r="B230" s="84"/>
    </row>
    <row r="231" spans="1:2" ht="15.75" customHeight="1" x14ac:dyDescent="0.2">
      <c r="A231" s="84"/>
      <c r="B231" s="84"/>
    </row>
    <row r="232" spans="1:2" ht="15.75" customHeight="1" x14ac:dyDescent="0.2">
      <c r="A232" s="83"/>
      <c r="B232" s="83"/>
    </row>
    <row r="233" spans="1:2" ht="15.75" customHeight="1" x14ac:dyDescent="0.2">
      <c r="A233" s="83"/>
      <c r="B233" s="83"/>
    </row>
    <row r="234" spans="1:2" ht="15.75" customHeight="1" x14ac:dyDescent="0.2">
      <c r="A234" s="83"/>
      <c r="B234" s="83"/>
    </row>
    <row r="235" spans="1:2" ht="15.75" customHeight="1" x14ac:dyDescent="0.2">
      <c r="A235" s="83"/>
      <c r="B235" s="83"/>
    </row>
    <row r="236" spans="1:2" ht="15.75" customHeight="1" x14ac:dyDescent="0.2">
      <c r="A236" s="83"/>
      <c r="B236" s="83"/>
    </row>
    <row r="237" spans="1:2" ht="15.75" customHeight="1" x14ac:dyDescent="0.2">
      <c r="A237" s="83"/>
      <c r="B237" s="83"/>
    </row>
    <row r="238" spans="1:2" ht="15.75" customHeight="1" x14ac:dyDescent="0.2">
      <c r="A238" s="83"/>
      <c r="B238" s="83"/>
    </row>
    <row r="239" spans="1:2" ht="15.75" customHeight="1" x14ac:dyDescent="0.2">
      <c r="A239" s="83"/>
      <c r="B239" s="83"/>
    </row>
    <row r="240" spans="1:2" ht="15.75" customHeight="1" x14ac:dyDescent="0.2">
      <c r="A240" s="83"/>
      <c r="B240" s="83"/>
    </row>
    <row r="241" spans="1:2" ht="15.75" customHeight="1" x14ac:dyDescent="0.2">
      <c r="A241" s="83"/>
      <c r="B241" s="83"/>
    </row>
    <row r="242" spans="1:2" ht="15.75" customHeight="1" x14ac:dyDescent="0.2">
      <c r="A242" s="83"/>
      <c r="B242" s="83"/>
    </row>
    <row r="243" spans="1:2" ht="15.75" customHeight="1" x14ac:dyDescent="0.2">
      <c r="A243" s="83"/>
      <c r="B243" s="83"/>
    </row>
    <row r="244" spans="1:2" ht="15.75" customHeight="1" x14ac:dyDescent="0.2">
      <c r="A244" s="83"/>
      <c r="B244" s="83"/>
    </row>
    <row r="245" spans="1:2" ht="15.75" customHeight="1" x14ac:dyDescent="0.2">
      <c r="A245" s="83"/>
      <c r="B245" s="83"/>
    </row>
    <row r="246" spans="1:2" ht="15.75" customHeight="1" x14ac:dyDescent="0.2">
      <c r="A246" s="83"/>
      <c r="B246" s="83"/>
    </row>
    <row r="247" spans="1:2" ht="15.75" customHeight="1" x14ac:dyDescent="0.2">
      <c r="A247" s="83"/>
      <c r="B247" s="83"/>
    </row>
    <row r="248" spans="1:2" ht="15.75" customHeight="1" x14ac:dyDescent="0.2">
      <c r="A248" s="83"/>
      <c r="B248" s="83"/>
    </row>
    <row r="249" spans="1:2" ht="15.75" customHeight="1" x14ac:dyDescent="0.2">
      <c r="A249" s="83"/>
      <c r="B249" s="83"/>
    </row>
    <row r="250" spans="1:2" ht="15.75" customHeight="1" x14ac:dyDescent="0.2">
      <c r="A250" s="83"/>
      <c r="B250" s="83"/>
    </row>
    <row r="251" spans="1:2" ht="15.75" customHeight="1" x14ac:dyDescent="0.2">
      <c r="A251" s="83"/>
      <c r="B251" s="83"/>
    </row>
    <row r="252" spans="1:2" ht="15.75" customHeight="1" x14ac:dyDescent="0.2">
      <c r="A252" s="83"/>
      <c r="B252" s="83"/>
    </row>
    <row r="253" spans="1:2" ht="15.75" customHeight="1" x14ac:dyDescent="0.2">
      <c r="A253" s="83"/>
      <c r="B253" s="83"/>
    </row>
    <row r="254" spans="1:2" ht="15.75" customHeight="1" x14ac:dyDescent="0.2">
      <c r="A254" s="83"/>
      <c r="B254" s="83"/>
    </row>
    <row r="255" spans="1:2" ht="15.75" customHeight="1" x14ac:dyDescent="0.2">
      <c r="A255" s="83"/>
      <c r="B255" s="83"/>
    </row>
    <row r="256" spans="1:2" ht="15.75" customHeight="1" x14ac:dyDescent="0.2">
      <c r="A256" s="83"/>
      <c r="B256" s="83"/>
    </row>
    <row r="257" spans="1:2" ht="15.75" customHeight="1" x14ac:dyDescent="0.2">
      <c r="A257" s="83"/>
      <c r="B257" s="83"/>
    </row>
    <row r="258" spans="1:2" ht="15.75" customHeight="1" x14ac:dyDescent="0.2">
      <c r="A258" s="83"/>
      <c r="B258" s="83"/>
    </row>
    <row r="259" spans="1:2" ht="15.75" customHeight="1" x14ac:dyDescent="0.2">
      <c r="A259" s="83"/>
      <c r="B259" s="83"/>
    </row>
    <row r="260" spans="1:2" ht="15.75" customHeight="1" x14ac:dyDescent="0.2">
      <c r="A260" s="83"/>
      <c r="B260" s="83"/>
    </row>
    <row r="261" spans="1:2" ht="15.75" customHeight="1" x14ac:dyDescent="0.2">
      <c r="A261" s="83"/>
      <c r="B261" s="83"/>
    </row>
    <row r="262" spans="1:2" ht="15.75" customHeight="1" x14ac:dyDescent="0.2">
      <c r="A262" s="83"/>
      <c r="B262" s="83"/>
    </row>
    <row r="263" spans="1:2" ht="15.75" customHeight="1" x14ac:dyDescent="0.2">
      <c r="A263" s="83"/>
      <c r="B263" s="83"/>
    </row>
    <row r="264" spans="1:2" ht="15.75" customHeight="1" x14ac:dyDescent="0.2">
      <c r="A264" s="83"/>
      <c r="B264" s="83"/>
    </row>
    <row r="265" spans="1:2" ht="15.75" customHeight="1" x14ac:dyDescent="0.2">
      <c r="A265" s="83"/>
      <c r="B265" s="83"/>
    </row>
    <row r="266" spans="1:2" ht="15.75" customHeight="1" x14ac:dyDescent="0.2">
      <c r="A266" s="83"/>
      <c r="B266" s="83"/>
    </row>
    <row r="267" spans="1:2" ht="15.75" customHeight="1" x14ac:dyDescent="0.2">
      <c r="A267" s="83"/>
      <c r="B267" s="83"/>
    </row>
    <row r="268" spans="1:2" ht="15.75" customHeight="1" x14ac:dyDescent="0.2">
      <c r="A268" s="83"/>
      <c r="B268" s="83"/>
    </row>
    <row r="269" spans="1:2" ht="15.75" customHeight="1" x14ac:dyDescent="0.2">
      <c r="A269" s="83"/>
      <c r="B269" s="83"/>
    </row>
    <row r="270" spans="1:2" ht="15.75" customHeight="1" x14ac:dyDescent="0.2">
      <c r="A270" s="83"/>
      <c r="B270" s="83"/>
    </row>
    <row r="271" spans="1:2" ht="15.75" customHeight="1" x14ac:dyDescent="0.2">
      <c r="A271" s="83"/>
      <c r="B271" s="83"/>
    </row>
    <row r="272" spans="1:2" ht="15.75" customHeight="1" x14ac:dyDescent="0.2">
      <c r="A272" s="83"/>
      <c r="B272" s="83"/>
    </row>
    <row r="273" spans="1:2" ht="15.75" customHeight="1" x14ac:dyDescent="0.2">
      <c r="A273" s="83"/>
      <c r="B273" s="83"/>
    </row>
    <row r="274" spans="1:2" ht="15.75" customHeight="1" x14ac:dyDescent="0.2">
      <c r="A274" s="83"/>
      <c r="B274" s="83"/>
    </row>
    <row r="275" spans="1:2" ht="15.75" customHeight="1" x14ac:dyDescent="0.2">
      <c r="A275" s="83"/>
      <c r="B275" s="83"/>
    </row>
    <row r="276" spans="1:2" ht="15.75" customHeight="1" x14ac:dyDescent="0.2">
      <c r="A276" s="83"/>
      <c r="B276" s="83"/>
    </row>
    <row r="277" spans="1:2" ht="15.75" customHeight="1" x14ac:dyDescent="0.2">
      <c r="A277" s="83"/>
      <c r="B277" s="83"/>
    </row>
    <row r="278" spans="1:2" ht="15.75" customHeight="1" x14ac:dyDescent="0.2">
      <c r="A278" s="83"/>
      <c r="B278" s="83"/>
    </row>
    <row r="279" spans="1:2" ht="15.75" customHeight="1" x14ac:dyDescent="0.2">
      <c r="A279" s="83"/>
      <c r="B279" s="83"/>
    </row>
    <row r="280" spans="1:2" ht="15.75" customHeight="1" x14ac:dyDescent="0.2">
      <c r="A280" s="83"/>
      <c r="B280" s="83"/>
    </row>
    <row r="281" spans="1:2" ht="15.75" customHeight="1" x14ac:dyDescent="0.2">
      <c r="A281" s="83"/>
      <c r="B281" s="83"/>
    </row>
    <row r="282" spans="1:2" ht="15.75" customHeight="1" x14ac:dyDescent="0.2">
      <c r="A282" s="83"/>
      <c r="B282" s="83"/>
    </row>
    <row r="283" spans="1:2" ht="15.75" customHeight="1" x14ac:dyDescent="0.2">
      <c r="A283" s="83"/>
      <c r="B283" s="83"/>
    </row>
    <row r="284" spans="1:2" ht="15.75" customHeight="1" x14ac:dyDescent="0.2">
      <c r="A284" s="83"/>
      <c r="B284" s="83"/>
    </row>
    <row r="285" spans="1:2" ht="15.75" customHeight="1" x14ac:dyDescent="0.2">
      <c r="A285" s="83"/>
      <c r="B285" s="83"/>
    </row>
    <row r="286" spans="1:2" ht="15.75" customHeight="1" x14ac:dyDescent="0.2">
      <c r="A286" s="83"/>
      <c r="B286" s="83"/>
    </row>
    <row r="287" spans="1:2" ht="15.75" customHeight="1" x14ac:dyDescent="0.2">
      <c r="A287" s="83"/>
      <c r="B287" s="83"/>
    </row>
    <row r="288" spans="1:2" ht="15.75" customHeight="1" x14ac:dyDescent="0.2">
      <c r="A288" s="83"/>
      <c r="B288" s="83"/>
    </row>
    <row r="289" spans="1:2" ht="15.75" customHeight="1" x14ac:dyDescent="0.2">
      <c r="A289" s="83"/>
      <c r="B289" s="83"/>
    </row>
    <row r="290" spans="1:2" ht="15.75" customHeight="1" x14ac:dyDescent="0.2">
      <c r="A290" s="83"/>
      <c r="B290" s="83"/>
    </row>
    <row r="291" spans="1:2" ht="15.75" customHeight="1" x14ac:dyDescent="0.2">
      <c r="A291" s="83"/>
      <c r="B291" s="83"/>
    </row>
    <row r="292" spans="1:2" ht="15.75" customHeight="1" x14ac:dyDescent="0.2">
      <c r="A292" s="83"/>
      <c r="B292" s="83"/>
    </row>
    <row r="293" spans="1:2" ht="15.75" customHeight="1" x14ac:dyDescent="0.2">
      <c r="A293" s="83"/>
      <c r="B293" s="83"/>
    </row>
    <row r="294" spans="1:2" ht="15.75" customHeight="1" x14ac:dyDescent="0.2">
      <c r="A294" s="83"/>
      <c r="B294" s="83"/>
    </row>
    <row r="295" spans="1:2" ht="15.75" customHeight="1" x14ac:dyDescent="0.2">
      <c r="A295" s="83"/>
      <c r="B295" s="83"/>
    </row>
    <row r="296" spans="1:2" ht="15.75" customHeight="1" x14ac:dyDescent="0.2">
      <c r="A296" s="83"/>
      <c r="B296" s="83"/>
    </row>
    <row r="297" spans="1:2" ht="15.75" customHeight="1" x14ac:dyDescent="0.2">
      <c r="A297" s="83"/>
      <c r="B297" s="83"/>
    </row>
    <row r="298" spans="1:2" ht="15.75" customHeight="1" x14ac:dyDescent="0.2">
      <c r="A298" s="83"/>
      <c r="B298" s="83"/>
    </row>
    <row r="299" spans="1:2" ht="15.75" customHeight="1" x14ac:dyDescent="0.2">
      <c r="A299" s="83"/>
      <c r="B299" s="83"/>
    </row>
    <row r="300" spans="1:2" ht="15.75" customHeight="1" x14ac:dyDescent="0.2">
      <c r="A300" s="83"/>
      <c r="B300" s="83"/>
    </row>
    <row r="301" spans="1:2" ht="15.75" customHeight="1" x14ac:dyDescent="0.2">
      <c r="A301" s="83"/>
      <c r="B301" s="83"/>
    </row>
    <row r="302" spans="1:2" ht="15.75" customHeight="1" x14ac:dyDescent="0.2">
      <c r="A302" s="83"/>
      <c r="B302" s="83"/>
    </row>
    <row r="303" spans="1:2" ht="15.75" customHeight="1" x14ac:dyDescent="0.2">
      <c r="A303" s="83"/>
      <c r="B303" s="83"/>
    </row>
    <row r="304" spans="1:2" ht="15.75" customHeight="1" x14ac:dyDescent="0.2">
      <c r="A304" s="83"/>
      <c r="B304" s="83"/>
    </row>
    <row r="305" spans="1:2" ht="15.75" customHeight="1" x14ac:dyDescent="0.2">
      <c r="A305" s="83"/>
      <c r="B305" s="83"/>
    </row>
    <row r="306" spans="1:2" ht="15.75" customHeight="1" x14ac:dyDescent="0.2">
      <c r="A306" s="83"/>
      <c r="B306" s="83"/>
    </row>
    <row r="307" spans="1:2" ht="15.75" customHeight="1" x14ac:dyDescent="0.2">
      <c r="A307" s="83"/>
      <c r="B307" s="83"/>
    </row>
    <row r="308" spans="1:2" ht="15.75" customHeight="1" x14ac:dyDescent="0.2">
      <c r="A308" s="83"/>
      <c r="B308" s="83"/>
    </row>
    <row r="309" spans="1:2" ht="15.75" customHeight="1" x14ac:dyDescent="0.2">
      <c r="A309" s="83"/>
      <c r="B309" s="83"/>
    </row>
    <row r="310" spans="1:2" ht="15.75" customHeight="1" x14ac:dyDescent="0.2">
      <c r="A310" s="83"/>
      <c r="B310" s="83"/>
    </row>
    <row r="311" spans="1:2" ht="15.75" customHeight="1" x14ac:dyDescent="0.2">
      <c r="A311" s="83"/>
      <c r="B311" s="83"/>
    </row>
    <row r="312" spans="1:2" ht="15.75" customHeight="1" x14ac:dyDescent="0.2">
      <c r="A312" s="83"/>
      <c r="B312" s="83"/>
    </row>
    <row r="313" spans="1:2" ht="15.75" customHeight="1" x14ac:dyDescent="0.2">
      <c r="A313" s="83"/>
      <c r="B313" s="83"/>
    </row>
    <row r="314" spans="1:2" ht="15.75" customHeight="1" x14ac:dyDescent="0.2">
      <c r="A314" s="83"/>
      <c r="B314" s="83"/>
    </row>
    <row r="315" spans="1:2" ht="15.75" customHeight="1" x14ac:dyDescent="0.2">
      <c r="A315" s="83"/>
      <c r="B315" s="83"/>
    </row>
    <row r="316" spans="1:2" ht="15.75" customHeight="1" x14ac:dyDescent="0.2">
      <c r="A316" s="83"/>
      <c r="B316" s="83"/>
    </row>
    <row r="317" spans="1:2" ht="15.75" customHeight="1" x14ac:dyDescent="0.2">
      <c r="A317" s="83"/>
      <c r="B317" s="83"/>
    </row>
    <row r="318" spans="1:2" ht="15.75" customHeight="1" x14ac:dyDescent="0.2">
      <c r="A318" s="83"/>
      <c r="B318" s="83"/>
    </row>
    <row r="319" spans="1:2" ht="15.75" customHeight="1" x14ac:dyDescent="0.2">
      <c r="A319" s="83"/>
      <c r="B319" s="83"/>
    </row>
    <row r="320" spans="1:2" ht="15.75" customHeight="1" x14ac:dyDescent="0.2">
      <c r="A320" s="83"/>
      <c r="B320" s="83"/>
    </row>
    <row r="321" spans="1:2" ht="15.75" customHeight="1" x14ac:dyDescent="0.2">
      <c r="A321" s="83"/>
      <c r="B321" s="83"/>
    </row>
    <row r="322" spans="1:2" ht="15.75" customHeight="1" x14ac:dyDescent="0.2">
      <c r="A322" s="83"/>
      <c r="B322" s="83"/>
    </row>
    <row r="323" spans="1:2" ht="15.75" customHeight="1" x14ac:dyDescent="0.2">
      <c r="A323" s="83"/>
      <c r="B323" s="83"/>
    </row>
    <row r="324" spans="1:2" ht="15.75" customHeight="1" x14ac:dyDescent="0.2">
      <c r="A324" s="83"/>
      <c r="B324" s="83"/>
    </row>
    <row r="325" spans="1:2" ht="15.75" customHeight="1" x14ac:dyDescent="0.2">
      <c r="A325" s="83"/>
      <c r="B325" s="83"/>
    </row>
    <row r="326" spans="1:2" ht="15.75" customHeight="1" x14ac:dyDescent="0.2">
      <c r="A326" s="83"/>
      <c r="B326" s="83"/>
    </row>
    <row r="327" spans="1:2" ht="15.75" customHeight="1" x14ac:dyDescent="0.2">
      <c r="A327" s="83"/>
      <c r="B327" s="83"/>
    </row>
    <row r="328" spans="1:2" ht="15.75" customHeight="1" x14ac:dyDescent="0.2">
      <c r="A328" s="83"/>
      <c r="B328" s="83"/>
    </row>
    <row r="329" spans="1:2" ht="15.75" customHeight="1" x14ac:dyDescent="0.2">
      <c r="A329" s="83"/>
      <c r="B329" s="83"/>
    </row>
    <row r="330" spans="1:2" ht="15.75" customHeight="1" x14ac:dyDescent="0.2">
      <c r="A330" s="83"/>
      <c r="B330" s="83"/>
    </row>
    <row r="331" spans="1:2" ht="15.75" customHeight="1" x14ac:dyDescent="0.2">
      <c r="A331" s="83"/>
      <c r="B331" s="83"/>
    </row>
    <row r="332" spans="1:2" ht="15.75" customHeight="1" x14ac:dyDescent="0.2">
      <c r="A332" s="83"/>
      <c r="B332" s="83"/>
    </row>
    <row r="333" spans="1:2" ht="15.75" customHeight="1" x14ac:dyDescent="0.2">
      <c r="A333" s="83"/>
      <c r="B333" s="83"/>
    </row>
    <row r="334" spans="1:2" ht="15.75" customHeight="1" x14ac:dyDescent="0.2">
      <c r="A334" s="83"/>
      <c r="B334" s="83"/>
    </row>
    <row r="335" spans="1:2" ht="15.75" customHeight="1" x14ac:dyDescent="0.2">
      <c r="A335" s="83"/>
      <c r="B335" s="83"/>
    </row>
    <row r="336" spans="1:2" ht="15.75" customHeight="1" x14ac:dyDescent="0.2">
      <c r="A336" s="83"/>
      <c r="B336" s="83"/>
    </row>
    <row r="337" spans="1:2" ht="15.75" customHeight="1" x14ac:dyDescent="0.2">
      <c r="A337" s="83"/>
      <c r="B337" s="83"/>
    </row>
    <row r="338" spans="1:2" ht="15.75" customHeight="1" x14ac:dyDescent="0.2">
      <c r="A338" s="83"/>
      <c r="B338" s="83"/>
    </row>
    <row r="339" spans="1:2" ht="15.75" customHeight="1" x14ac:dyDescent="0.2">
      <c r="A339" s="83"/>
      <c r="B339" s="83"/>
    </row>
    <row r="340" spans="1:2" ht="15.75" customHeight="1" x14ac:dyDescent="0.2">
      <c r="A340" s="83"/>
      <c r="B340" s="83"/>
    </row>
    <row r="341" spans="1:2" ht="15.75" customHeight="1" x14ac:dyDescent="0.2">
      <c r="A341" s="83"/>
      <c r="B341" s="83"/>
    </row>
    <row r="342" spans="1:2" ht="15.75" customHeight="1" x14ac:dyDescent="0.2">
      <c r="A342" s="83"/>
      <c r="B342" s="83"/>
    </row>
    <row r="343" spans="1:2" ht="15.75" customHeight="1" x14ac:dyDescent="0.2">
      <c r="A343" s="83"/>
      <c r="B343" s="83"/>
    </row>
    <row r="344" spans="1:2" ht="15.75" customHeight="1" x14ac:dyDescent="0.2">
      <c r="A344" s="83"/>
      <c r="B344" s="83"/>
    </row>
    <row r="345" spans="1:2" ht="15.75" customHeight="1" x14ac:dyDescent="0.2">
      <c r="A345" s="83"/>
      <c r="B345" s="83"/>
    </row>
    <row r="346" spans="1:2" ht="15.75" customHeight="1" x14ac:dyDescent="0.2">
      <c r="A346" s="83"/>
      <c r="B346" s="83"/>
    </row>
    <row r="347" spans="1:2" ht="15.75" customHeight="1" x14ac:dyDescent="0.2">
      <c r="A347" s="83"/>
      <c r="B347" s="83"/>
    </row>
    <row r="348" spans="1:2" ht="15.75" customHeight="1" x14ac:dyDescent="0.2">
      <c r="A348" s="83"/>
      <c r="B348" s="83"/>
    </row>
    <row r="349" spans="1:2" ht="15.75" customHeight="1" x14ac:dyDescent="0.2">
      <c r="A349" s="83"/>
      <c r="B349" s="83"/>
    </row>
    <row r="350" spans="1:2" ht="15.75" customHeight="1" x14ac:dyDescent="0.2">
      <c r="A350" s="83"/>
      <c r="B350" s="83"/>
    </row>
    <row r="351" spans="1:2" ht="15.75" customHeight="1" x14ac:dyDescent="0.2">
      <c r="A351" s="83"/>
      <c r="B351" s="83"/>
    </row>
    <row r="352" spans="1:2" ht="15.75" customHeight="1" x14ac:dyDescent="0.2">
      <c r="A352" s="83"/>
      <c r="B352" s="83"/>
    </row>
    <row r="353" spans="1:2" ht="15.75" customHeight="1" x14ac:dyDescent="0.2">
      <c r="A353" s="83"/>
      <c r="B353" s="83"/>
    </row>
    <row r="354" spans="1:2" ht="15.75" customHeight="1" x14ac:dyDescent="0.2">
      <c r="A354" s="83"/>
      <c r="B354" s="83"/>
    </row>
    <row r="355" spans="1:2" ht="15.75" customHeight="1" x14ac:dyDescent="0.2">
      <c r="A355" s="83"/>
      <c r="B355" s="83"/>
    </row>
    <row r="356" spans="1:2" ht="15.75" customHeight="1" x14ac:dyDescent="0.2">
      <c r="A356" s="83"/>
      <c r="B356" s="83"/>
    </row>
    <row r="357" spans="1:2" ht="15.75" customHeight="1" x14ac:dyDescent="0.2">
      <c r="A357" s="83"/>
      <c r="B357" s="83"/>
    </row>
    <row r="358" spans="1:2" ht="15.75" customHeight="1" x14ac:dyDescent="0.2">
      <c r="A358" s="83"/>
      <c r="B358" s="83"/>
    </row>
    <row r="359" spans="1:2" ht="15.75" customHeight="1" x14ac:dyDescent="0.2">
      <c r="A359" s="83"/>
      <c r="B359" s="83"/>
    </row>
    <row r="360" spans="1:2" ht="15.75" customHeight="1" x14ac:dyDescent="0.2">
      <c r="A360" s="83"/>
      <c r="B360" s="83"/>
    </row>
    <row r="361" spans="1:2" ht="15.75" customHeight="1" x14ac:dyDescent="0.2">
      <c r="A361" s="83"/>
      <c r="B361" s="83"/>
    </row>
    <row r="362" spans="1:2" ht="15.75" customHeight="1" x14ac:dyDescent="0.2">
      <c r="A362" s="83"/>
      <c r="B362" s="83"/>
    </row>
    <row r="363" spans="1:2" ht="15.75" customHeight="1" x14ac:dyDescent="0.2">
      <c r="A363" s="83"/>
      <c r="B363" s="83"/>
    </row>
    <row r="364" spans="1:2" ht="15.75" customHeight="1" x14ac:dyDescent="0.2">
      <c r="A364" s="83"/>
      <c r="B364" s="83"/>
    </row>
    <row r="365" spans="1:2" ht="15.75" customHeight="1" x14ac:dyDescent="0.2">
      <c r="A365" s="83"/>
      <c r="B365" s="83"/>
    </row>
    <row r="366" spans="1:2" ht="15.75" customHeight="1" x14ac:dyDescent="0.2">
      <c r="A366" s="83"/>
      <c r="B366" s="83"/>
    </row>
    <row r="367" spans="1:2" ht="15.75" customHeight="1" x14ac:dyDescent="0.2">
      <c r="A367" s="83"/>
      <c r="B367" s="83"/>
    </row>
    <row r="368" spans="1:2" ht="15.75" customHeight="1" x14ac:dyDescent="0.2">
      <c r="A368" s="83"/>
      <c r="B368" s="83"/>
    </row>
    <row r="369" spans="1:2" ht="15.75" customHeight="1" x14ac:dyDescent="0.2">
      <c r="A369" s="83"/>
      <c r="B369" s="83"/>
    </row>
    <row r="370" spans="1:2" ht="15.75" customHeight="1" x14ac:dyDescent="0.2">
      <c r="A370" s="83"/>
      <c r="B370" s="83"/>
    </row>
    <row r="371" spans="1:2" ht="15.75" customHeight="1" x14ac:dyDescent="0.2">
      <c r="A371" s="83"/>
      <c r="B371" s="83"/>
    </row>
    <row r="372" spans="1:2" ht="15.75" customHeight="1" x14ac:dyDescent="0.2">
      <c r="A372" s="83"/>
      <c r="B372" s="83"/>
    </row>
    <row r="373" spans="1:2" ht="15.75" customHeight="1" x14ac:dyDescent="0.2">
      <c r="A373" s="83"/>
      <c r="B373" s="83"/>
    </row>
    <row r="374" spans="1:2" ht="15.75" customHeight="1" x14ac:dyDescent="0.2">
      <c r="A374" s="83"/>
      <c r="B374" s="83"/>
    </row>
    <row r="375" spans="1:2" ht="15.75" customHeight="1" x14ac:dyDescent="0.2">
      <c r="A375" s="83"/>
      <c r="B375" s="83"/>
    </row>
    <row r="376" spans="1:2" ht="15.75" customHeight="1" x14ac:dyDescent="0.2">
      <c r="A376" s="83"/>
      <c r="B376" s="83"/>
    </row>
    <row r="377" spans="1:2" ht="15.75" customHeight="1" x14ac:dyDescent="0.2">
      <c r="A377" s="83"/>
      <c r="B377" s="83"/>
    </row>
    <row r="378" spans="1:2" ht="15.75" customHeight="1" x14ac:dyDescent="0.2">
      <c r="A378" s="83"/>
      <c r="B378" s="83"/>
    </row>
    <row r="379" spans="1:2" ht="15.75" customHeight="1" x14ac:dyDescent="0.2">
      <c r="A379" s="83"/>
      <c r="B379" s="83"/>
    </row>
    <row r="380" spans="1:2" ht="15.75" customHeight="1" x14ac:dyDescent="0.2">
      <c r="A380" s="83"/>
      <c r="B380" s="83"/>
    </row>
    <row r="381" spans="1:2" ht="15.75" customHeight="1" x14ac:dyDescent="0.2">
      <c r="A381" s="83"/>
      <c r="B381" s="83"/>
    </row>
    <row r="382" spans="1:2" ht="15.75" customHeight="1" x14ac:dyDescent="0.2">
      <c r="A382" s="83"/>
      <c r="B382" s="83"/>
    </row>
    <row r="383" spans="1:2" ht="15.75" customHeight="1" x14ac:dyDescent="0.2">
      <c r="A383" s="83"/>
      <c r="B383" s="83"/>
    </row>
    <row r="384" spans="1:2" ht="15.75" customHeight="1" x14ac:dyDescent="0.2">
      <c r="A384" s="83"/>
      <c r="B384" s="83"/>
    </row>
    <row r="385" spans="1:2" ht="15.75" customHeight="1" x14ac:dyDescent="0.2">
      <c r="A385" s="83"/>
      <c r="B385" s="83"/>
    </row>
    <row r="386" spans="1:2" ht="15.75" customHeight="1" x14ac:dyDescent="0.2">
      <c r="A386" s="83"/>
      <c r="B386" s="83"/>
    </row>
    <row r="387" spans="1:2" ht="15.75" customHeight="1" x14ac:dyDescent="0.2">
      <c r="A387" s="83"/>
      <c r="B387" s="83"/>
    </row>
    <row r="388" spans="1:2" ht="15.75" customHeight="1" x14ac:dyDescent="0.2">
      <c r="A388" s="83"/>
      <c r="B388" s="83"/>
    </row>
    <row r="389" spans="1:2" ht="15.75" customHeight="1" x14ac:dyDescent="0.2">
      <c r="A389" s="83"/>
      <c r="B389" s="83"/>
    </row>
    <row r="390" spans="1:2" ht="15.75" customHeight="1" x14ac:dyDescent="0.2">
      <c r="A390" s="83"/>
      <c r="B390" s="83"/>
    </row>
    <row r="391" spans="1:2" ht="15.75" customHeight="1" x14ac:dyDescent="0.2">
      <c r="A391" s="83"/>
      <c r="B391" s="83"/>
    </row>
    <row r="392" spans="1:2" ht="15.75" customHeight="1" x14ac:dyDescent="0.2">
      <c r="A392" s="83"/>
      <c r="B392" s="83"/>
    </row>
    <row r="393" spans="1:2" ht="15.75" customHeight="1" x14ac:dyDescent="0.2">
      <c r="A393" s="83"/>
      <c r="B393" s="83"/>
    </row>
    <row r="394" spans="1:2" ht="15.75" customHeight="1" x14ac:dyDescent="0.2">
      <c r="A394" s="83"/>
      <c r="B394" s="83"/>
    </row>
    <row r="395" spans="1:2" ht="15.75" customHeight="1" x14ac:dyDescent="0.2">
      <c r="A395" s="83"/>
      <c r="B395" s="83"/>
    </row>
    <row r="396" spans="1:2" ht="15.75" customHeight="1" x14ac:dyDescent="0.2">
      <c r="A396" s="83"/>
      <c r="B396" s="83"/>
    </row>
    <row r="397" spans="1:2" ht="15.75" customHeight="1" x14ac:dyDescent="0.2">
      <c r="A397" s="83"/>
      <c r="B397" s="83"/>
    </row>
    <row r="398" spans="1:2" ht="15.75" customHeight="1" x14ac:dyDescent="0.2">
      <c r="A398" s="83"/>
      <c r="B398" s="83"/>
    </row>
    <row r="399" spans="1:2" ht="15.75" customHeight="1" x14ac:dyDescent="0.2">
      <c r="A399" s="83"/>
      <c r="B399" s="83"/>
    </row>
    <row r="400" spans="1:2" ht="15.75" customHeight="1" x14ac:dyDescent="0.2">
      <c r="A400" s="83"/>
      <c r="B400" s="83"/>
    </row>
    <row r="401" spans="1:2" ht="15.75" customHeight="1" x14ac:dyDescent="0.2">
      <c r="A401" s="83"/>
      <c r="B401" s="83"/>
    </row>
    <row r="402" spans="1:2" ht="15.75" customHeight="1" x14ac:dyDescent="0.2">
      <c r="A402" s="83"/>
      <c r="B402" s="83"/>
    </row>
    <row r="403" spans="1:2" ht="15.75" customHeight="1" x14ac:dyDescent="0.2">
      <c r="A403" s="83"/>
      <c r="B403" s="83"/>
    </row>
    <row r="404" spans="1:2" ht="15.75" customHeight="1" x14ac:dyDescent="0.2">
      <c r="A404" s="83"/>
      <c r="B404" s="83"/>
    </row>
    <row r="405" spans="1:2" ht="15.75" customHeight="1" x14ac:dyDescent="0.2">
      <c r="A405" s="83"/>
      <c r="B405" s="83"/>
    </row>
    <row r="406" spans="1:2" ht="15.75" customHeight="1" x14ac:dyDescent="0.2">
      <c r="A406" s="83"/>
      <c r="B406" s="83"/>
    </row>
    <row r="407" spans="1:2" ht="15.75" customHeight="1" x14ac:dyDescent="0.2">
      <c r="A407" s="83"/>
      <c r="B407" s="83"/>
    </row>
    <row r="408" spans="1:2" ht="15.75" customHeight="1" x14ac:dyDescent="0.2">
      <c r="A408" s="83"/>
      <c r="B408" s="83"/>
    </row>
    <row r="409" spans="1:2" ht="15.75" customHeight="1" x14ac:dyDescent="0.2">
      <c r="A409" s="83"/>
      <c r="B409" s="83"/>
    </row>
    <row r="410" spans="1:2" ht="15.75" customHeight="1" x14ac:dyDescent="0.2">
      <c r="A410" s="83"/>
      <c r="B410" s="83"/>
    </row>
    <row r="411" spans="1:2" ht="15.75" customHeight="1" x14ac:dyDescent="0.2">
      <c r="A411" s="83"/>
      <c r="B411" s="83"/>
    </row>
    <row r="412" spans="1:2" ht="15.75" customHeight="1" x14ac:dyDescent="0.2">
      <c r="A412" s="83"/>
      <c r="B412" s="83"/>
    </row>
    <row r="413" spans="1:2" ht="15.75" customHeight="1" x14ac:dyDescent="0.2">
      <c r="A413" s="83"/>
      <c r="B413" s="83"/>
    </row>
    <row r="414" spans="1:2" ht="15.75" customHeight="1" x14ac:dyDescent="0.2">
      <c r="A414" s="83"/>
      <c r="B414" s="83"/>
    </row>
    <row r="415" spans="1:2" ht="15.75" customHeight="1" x14ac:dyDescent="0.2">
      <c r="A415" s="83"/>
      <c r="B415" s="83"/>
    </row>
    <row r="416" spans="1:2" ht="15.75" customHeight="1" x14ac:dyDescent="0.2">
      <c r="A416" s="83"/>
      <c r="B416" s="83"/>
    </row>
    <row r="417" spans="1:2" ht="15.75" customHeight="1" x14ac:dyDescent="0.2">
      <c r="A417" s="83"/>
      <c r="B417" s="83"/>
    </row>
    <row r="418" spans="1:2" ht="15.75" customHeight="1" x14ac:dyDescent="0.2">
      <c r="A418" s="83"/>
      <c r="B418" s="83"/>
    </row>
    <row r="419" spans="1:2" ht="15.75" customHeight="1" x14ac:dyDescent="0.2">
      <c r="A419" s="83"/>
      <c r="B419" s="83"/>
    </row>
    <row r="420" spans="1:2" ht="15.75" customHeight="1" x14ac:dyDescent="0.2">
      <c r="A420" s="83"/>
      <c r="B420" s="83"/>
    </row>
    <row r="421" spans="1:2" ht="15.75" customHeight="1" x14ac:dyDescent="0.2">
      <c r="A421" s="83"/>
      <c r="B421" s="83"/>
    </row>
    <row r="422" spans="1:2" ht="15.75" customHeight="1" x14ac:dyDescent="0.2">
      <c r="A422" s="83"/>
      <c r="B422" s="83"/>
    </row>
    <row r="423" spans="1:2" ht="15.75" customHeight="1" x14ac:dyDescent="0.2">
      <c r="A423" s="83"/>
      <c r="B423" s="83"/>
    </row>
    <row r="424" spans="1:2" ht="15.75" customHeight="1" x14ac:dyDescent="0.2">
      <c r="A424" s="83"/>
      <c r="B424" s="83"/>
    </row>
    <row r="425" spans="1:2" ht="15.75" customHeight="1" x14ac:dyDescent="0.2">
      <c r="A425" s="83"/>
      <c r="B425" s="83"/>
    </row>
    <row r="426" spans="1:2" ht="15.75" customHeight="1" x14ac:dyDescent="0.2">
      <c r="A426" s="83"/>
      <c r="B426" s="83"/>
    </row>
    <row r="427" spans="1:2" ht="15.75" customHeight="1" x14ac:dyDescent="0.2">
      <c r="A427" s="83"/>
      <c r="B427" s="83"/>
    </row>
    <row r="428" spans="1:2" ht="15.75" customHeight="1" x14ac:dyDescent="0.2">
      <c r="A428" s="83"/>
      <c r="B428" s="83"/>
    </row>
    <row r="429" spans="1:2" ht="15.75" customHeight="1" x14ac:dyDescent="0.2">
      <c r="A429" s="83"/>
      <c r="B429" s="83"/>
    </row>
    <row r="430" spans="1:2" ht="15.75" customHeight="1" x14ac:dyDescent="0.2">
      <c r="A430" s="83"/>
      <c r="B430" s="83"/>
    </row>
    <row r="431" spans="1:2" ht="15.75" customHeight="1" x14ac:dyDescent="0.2">
      <c r="A431" s="83"/>
      <c r="B431" s="83"/>
    </row>
    <row r="432" spans="1:2" ht="15.75" customHeight="1" x14ac:dyDescent="0.2">
      <c r="A432" s="83"/>
      <c r="B432" s="83"/>
    </row>
    <row r="433" spans="1:2" ht="15.75" customHeight="1" x14ac:dyDescent="0.2">
      <c r="A433" s="83"/>
      <c r="B433" s="83"/>
    </row>
    <row r="434" spans="1:2" ht="15.75" customHeight="1" x14ac:dyDescent="0.2">
      <c r="A434" s="83"/>
      <c r="B434" s="83"/>
    </row>
    <row r="435" spans="1:2" ht="15.75" customHeight="1" x14ac:dyDescent="0.2">
      <c r="A435" s="83"/>
      <c r="B435" s="83"/>
    </row>
    <row r="436" spans="1:2" ht="15.75" customHeight="1" x14ac:dyDescent="0.2">
      <c r="A436" s="83"/>
      <c r="B436" s="83"/>
    </row>
    <row r="437" spans="1:2" ht="15.75" customHeight="1" x14ac:dyDescent="0.2">
      <c r="A437" s="83"/>
      <c r="B437" s="83"/>
    </row>
    <row r="438" spans="1:2" ht="15.75" customHeight="1" x14ac:dyDescent="0.2">
      <c r="A438" s="83"/>
      <c r="B438" s="83"/>
    </row>
    <row r="439" spans="1:2" ht="15.75" customHeight="1" x14ac:dyDescent="0.2">
      <c r="A439" s="83"/>
      <c r="B439" s="83"/>
    </row>
    <row r="440" spans="1:2" ht="15.75" customHeight="1" x14ac:dyDescent="0.2">
      <c r="A440" s="83"/>
      <c r="B440" s="83"/>
    </row>
    <row r="441" spans="1:2" ht="15.75" customHeight="1" x14ac:dyDescent="0.2">
      <c r="A441" s="83"/>
      <c r="B441" s="83"/>
    </row>
    <row r="442" spans="1:2" ht="15.75" customHeight="1" x14ac:dyDescent="0.2">
      <c r="A442" s="83"/>
      <c r="B442" s="83"/>
    </row>
    <row r="443" spans="1:2" ht="15.75" customHeight="1" x14ac:dyDescent="0.2">
      <c r="A443" s="83"/>
      <c r="B443" s="83"/>
    </row>
    <row r="444" spans="1:2" ht="15.75" customHeight="1" x14ac:dyDescent="0.2">
      <c r="A444" s="83"/>
      <c r="B444" s="83"/>
    </row>
    <row r="445" spans="1:2" ht="15.75" customHeight="1" x14ac:dyDescent="0.2">
      <c r="A445" s="83"/>
      <c r="B445" s="83"/>
    </row>
    <row r="446" spans="1:2" ht="15.75" customHeight="1" x14ac:dyDescent="0.2">
      <c r="A446" s="83"/>
      <c r="B446" s="83"/>
    </row>
    <row r="447" spans="1:2" ht="15.75" customHeight="1" x14ac:dyDescent="0.2">
      <c r="A447" s="83"/>
      <c r="B447" s="83"/>
    </row>
    <row r="448" spans="1:2" ht="15.75" customHeight="1" x14ac:dyDescent="0.2">
      <c r="A448" s="83"/>
      <c r="B448" s="83"/>
    </row>
    <row r="449" spans="1:2" ht="15.75" customHeight="1" x14ac:dyDescent="0.2">
      <c r="A449" s="83"/>
      <c r="B449" s="83"/>
    </row>
    <row r="450" spans="1:2" ht="15.75" customHeight="1" x14ac:dyDescent="0.2">
      <c r="A450" s="83"/>
      <c r="B450" s="83"/>
    </row>
    <row r="451" spans="1:2" ht="15.75" customHeight="1" x14ac:dyDescent="0.2">
      <c r="A451" s="83"/>
      <c r="B451" s="83"/>
    </row>
    <row r="452" spans="1:2" ht="15.75" customHeight="1" x14ac:dyDescent="0.2">
      <c r="A452" s="83"/>
      <c r="B452" s="83"/>
    </row>
    <row r="453" spans="1:2" ht="15.75" customHeight="1" x14ac:dyDescent="0.2">
      <c r="A453" s="83"/>
      <c r="B453" s="83"/>
    </row>
    <row r="454" spans="1:2" ht="15.75" customHeight="1" x14ac:dyDescent="0.2">
      <c r="A454" s="83"/>
      <c r="B454" s="83"/>
    </row>
    <row r="455" spans="1:2" ht="15.75" customHeight="1" x14ac:dyDescent="0.2">
      <c r="A455" s="83"/>
      <c r="B455" s="83"/>
    </row>
    <row r="456" spans="1:2" ht="15.75" customHeight="1" x14ac:dyDescent="0.2">
      <c r="A456" s="83"/>
      <c r="B456" s="83"/>
    </row>
    <row r="457" spans="1:2" ht="15.75" customHeight="1" x14ac:dyDescent="0.2">
      <c r="A457" s="83"/>
      <c r="B457" s="83"/>
    </row>
    <row r="458" spans="1:2" ht="15.75" customHeight="1" x14ac:dyDescent="0.2">
      <c r="A458" s="83"/>
      <c r="B458" s="83"/>
    </row>
    <row r="459" spans="1:2" ht="15.75" customHeight="1" x14ac:dyDescent="0.2">
      <c r="A459" s="83"/>
      <c r="B459" s="83"/>
    </row>
    <row r="460" spans="1:2" ht="15.75" customHeight="1" x14ac:dyDescent="0.2">
      <c r="A460" s="83"/>
      <c r="B460" s="83"/>
    </row>
    <row r="461" spans="1:2" ht="15.75" customHeight="1" x14ac:dyDescent="0.2">
      <c r="A461" s="83"/>
      <c r="B461" s="83"/>
    </row>
    <row r="462" spans="1:2" ht="15.75" customHeight="1" x14ac:dyDescent="0.2">
      <c r="A462" s="83"/>
      <c r="B462" s="83"/>
    </row>
    <row r="463" spans="1:2" ht="15.75" customHeight="1" x14ac:dyDescent="0.2">
      <c r="A463" s="83"/>
      <c r="B463" s="83"/>
    </row>
    <row r="464" spans="1:2" ht="15.75" customHeight="1" x14ac:dyDescent="0.2">
      <c r="A464" s="83"/>
      <c r="B464" s="83"/>
    </row>
    <row r="465" spans="1:2" ht="15.75" customHeight="1" x14ac:dyDescent="0.2">
      <c r="A465" s="83"/>
      <c r="B465" s="83"/>
    </row>
    <row r="466" spans="1:2" ht="15.75" customHeight="1" x14ac:dyDescent="0.2">
      <c r="A466" s="83"/>
      <c r="B466" s="83"/>
    </row>
    <row r="467" spans="1:2" ht="15.75" customHeight="1" x14ac:dyDescent="0.2">
      <c r="A467" s="83"/>
      <c r="B467" s="83"/>
    </row>
    <row r="468" spans="1:2" ht="15.75" customHeight="1" x14ac:dyDescent="0.2">
      <c r="A468" s="83"/>
      <c r="B468" s="83"/>
    </row>
    <row r="469" spans="1:2" ht="15.75" customHeight="1" x14ac:dyDescent="0.2">
      <c r="A469" s="83"/>
      <c r="B469" s="83"/>
    </row>
    <row r="470" spans="1:2" ht="15.75" customHeight="1" x14ac:dyDescent="0.2">
      <c r="A470" s="83"/>
      <c r="B470" s="83"/>
    </row>
    <row r="471" spans="1:2" ht="15.75" customHeight="1" x14ac:dyDescent="0.2">
      <c r="A471" s="83"/>
      <c r="B471" s="83"/>
    </row>
    <row r="472" spans="1:2" ht="15.75" customHeight="1" x14ac:dyDescent="0.2">
      <c r="A472" s="83"/>
      <c r="B472" s="83"/>
    </row>
    <row r="473" spans="1:2" ht="15.75" customHeight="1" x14ac:dyDescent="0.2">
      <c r="A473" s="83"/>
      <c r="B473" s="83"/>
    </row>
    <row r="474" spans="1:2" ht="15.75" customHeight="1" x14ac:dyDescent="0.2">
      <c r="A474" s="83"/>
      <c r="B474" s="83"/>
    </row>
    <row r="475" spans="1:2" ht="15.75" customHeight="1" x14ac:dyDescent="0.2">
      <c r="A475" s="83"/>
      <c r="B475" s="83"/>
    </row>
    <row r="476" spans="1:2" ht="15.75" customHeight="1" x14ac:dyDescent="0.2">
      <c r="A476" s="83"/>
      <c r="B476" s="83"/>
    </row>
    <row r="477" spans="1:2" ht="15.75" customHeight="1" x14ac:dyDescent="0.2">
      <c r="A477" s="83"/>
      <c r="B477" s="83"/>
    </row>
    <row r="478" spans="1:2" ht="15.75" customHeight="1" x14ac:dyDescent="0.2">
      <c r="A478" s="83"/>
      <c r="B478" s="83"/>
    </row>
    <row r="479" spans="1:2" ht="15.75" customHeight="1" x14ac:dyDescent="0.2">
      <c r="A479" s="83"/>
      <c r="B479" s="83"/>
    </row>
    <row r="480" spans="1:2" ht="15.75" customHeight="1" x14ac:dyDescent="0.2">
      <c r="A480" s="83"/>
      <c r="B480" s="83"/>
    </row>
    <row r="481" spans="1:2" ht="15.75" customHeight="1" x14ac:dyDescent="0.2">
      <c r="A481" s="83"/>
      <c r="B481" s="83"/>
    </row>
    <row r="482" spans="1:2" ht="15.75" customHeight="1" x14ac:dyDescent="0.2">
      <c r="A482" s="83"/>
      <c r="B482" s="83"/>
    </row>
    <row r="483" spans="1:2" ht="15.75" customHeight="1" x14ac:dyDescent="0.2">
      <c r="A483" s="83"/>
      <c r="B483" s="83"/>
    </row>
    <row r="484" spans="1:2" ht="15.75" customHeight="1" x14ac:dyDescent="0.2">
      <c r="A484" s="83"/>
      <c r="B484" s="83"/>
    </row>
    <row r="485" spans="1:2" ht="15.75" customHeight="1" x14ac:dyDescent="0.2">
      <c r="A485" s="83"/>
      <c r="B485" s="83"/>
    </row>
    <row r="486" spans="1:2" ht="15.75" customHeight="1" x14ac:dyDescent="0.2">
      <c r="A486" s="83"/>
      <c r="B486" s="83"/>
    </row>
    <row r="487" spans="1:2" ht="15.75" customHeight="1" x14ac:dyDescent="0.2">
      <c r="A487" s="83"/>
      <c r="B487" s="83"/>
    </row>
    <row r="488" spans="1:2" ht="15.75" customHeight="1" x14ac:dyDescent="0.2">
      <c r="A488" s="83"/>
      <c r="B488" s="83"/>
    </row>
    <row r="489" spans="1:2" ht="15.75" customHeight="1" x14ac:dyDescent="0.2">
      <c r="A489" s="83"/>
      <c r="B489" s="83"/>
    </row>
    <row r="490" spans="1:2" ht="15.75" customHeight="1" x14ac:dyDescent="0.2">
      <c r="A490" s="83"/>
      <c r="B490" s="83"/>
    </row>
    <row r="491" spans="1:2" ht="15.75" customHeight="1" x14ac:dyDescent="0.2">
      <c r="A491" s="83"/>
      <c r="B491" s="83"/>
    </row>
    <row r="492" spans="1:2" ht="15.75" customHeight="1" x14ac:dyDescent="0.2">
      <c r="A492" s="83"/>
      <c r="B492" s="83"/>
    </row>
    <row r="493" spans="1:2" ht="15.75" customHeight="1" x14ac:dyDescent="0.2">
      <c r="A493" s="83"/>
      <c r="B493" s="83"/>
    </row>
    <row r="494" spans="1:2" ht="15.75" customHeight="1" x14ac:dyDescent="0.2">
      <c r="A494" s="83"/>
      <c r="B494" s="83"/>
    </row>
    <row r="495" spans="1:2" ht="15.75" customHeight="1" x14ac:dyDescent="0.2">
      <c r="A495" s="83"/>
      <c r="B495" s="83"/>
    </row>
    <row r="496" spans="1:2" ht="15.75" customHeight="1" x14ac:dyDescent="0.2">
      <c r="A496" s="83"/>
      <c r="B496" s="83"/>
    </row>
    <row r="497" spans="1:2" ht="15.75" customHeight="1" x14ac:dyDescent="0.2">
      <c r="A497" s="83"/>
      <c r="B497" s="83"/>
    </row>
    <row r="498" spans="1:2" ht="15.75" customHeight="1" x14ac:dyDescent="0.2">
      <c r="A498" s="83"/>
      <c r="B498" s="83"/>
    </row>
    <row r="499" spans="1:2" ht="15.75" customHeight="1" x14ac:dyDescent="0.2">
      <c r="A499" s="83"/>
      <c r="B499" s="83"/>
    </row>
    <row r="500" spans="1:2" ht="15.75" customHeight="1" x14ac:dyDescent="0.2">
      <c r="A500" s="83"/>
      <c r="B500" s="83"/>
    </row>
    <row r="501" spans="1:2" ht="15.75" customHeight="1" x14ac:dyDescent="0.2">
      <c r="A501" s="83"/>
      <c r="B501" s="83"/>
    </row>
    <row r="502" spans="1:2" ht="15.75" customHeight="1" x14ac:dyDescent="0.2">
      <c r="A502" s="83"/>
      <c r="B502" s="83"/>
    </row>
    <row r="503" spans="1:2" ht="15.75" customHeight="1" x14ac:dyDescent="0.2">
      <c r="A503" s="83"/>
      <c r="B503" s="83"/>
    </row>
    <row r="504" spans="1:2" ht="15.75" customHeight="1" x14ac:dyDescent="0.2">
      <c r="A504" s="83"/>
      <c r="B504" s="83"/>
    </row>
    <row r="505" spans="1:2" ht="15.75" customHeight="1" x14ac:dyDescent="0.2">
      <c r="A505" s="83"/>
      <c r="B505" s="83"/>
    </row>
    <row r="506" spans="1:2" ht="15.75" customHeight="1" x14ac:dyDescent="0.2">
      <c r="A506" s="83"/>
      <c r="B506" s="83"/>
    </row>
    <row r="507" spans="1:2" ht="15.75" customHeight="1" x14ac:dyDescent="0.2">
      <c r="A507" s="83"/>
      <c r="B507" s="83"/>
    </row>
    <row r="508" spans="1:2" ht="15.75" customHeight="1" x14ac:dyDescent="0.2">
      <c r="A508" s="83"/>
      <c r="B508" s="83"/>
    </row>
    <row r="509" spans="1:2" ht="15.75" customHeight="1" x14ac:dyDescent="0.2">
      <c r="A509" s="83"/>
      <c r="B509" s="83"/>
    </row>
    <row r="510" spans="1:2" ht="15.75" customHeight="1" x14ac:dyDescent="0.2">
      <c r="A510" s="83"/>
      <c r="B510" s="83"/>
    </row>
    <row r="511" spans="1:2" ht="15.75" customHeight="1" x14ac:dyDescent="0.2">
      <c r="A511" s="83"/>
      <c r="B511" s="83"/>
    </row>
    <row r="512" spans="1:2" ht="15.75" customHeight="1" x14ac:dyDescent="0.2">
      <c r="A512" s="83"/>
      <c r="B512" s="83"/>
    </row>
    <row r="513" spans="1:2" ht="15.75" customHeight="1" x14ac:dyDescent="0.2">
      <c r="A513" s="83"/>
      <c r="B513" s="83"/>
    </row>
    <row r="514" spans="1:2" ht="15.75" customHeight="1" x14ac:dyDescent="0.2">
      <c r="A514" s="83"/>
      <c r="B514" s="83"/>
    </row>
    <row r="515" spans="1:2" ht="15.75" customHeight="1" x14ac:dyDescent="0.2">
      <c r="A515" s="83"/>
      <c r="B515" s="83"/>
    </row>
    <row r="516" spans="1:2" ht="15.75" customHeight="1" x14ac:dyDescent="0.2">
      <c r="A516" s="83"/>
      <c r="B516" s="83"/>
    </row>
    <row r="517" spans="1:2" ht="15.75" customHeight="1" x14ac:dyDescent="0.2">
      <c r="A517" s="83"/>
      <c r="B517" s="83"/>
    </row>
    <row r="518" spans="1:2" ht="15.75" customHeight="1" x14ac:dyDescent="0.2">
      <c r="A518" s="83"/>
      <c r="B518" s="83"/>
    </row>
    <row r="519" spans="1:2" ht="15.75" customHeight="1" x14ac:dyDescent="0.2">
      <c r="A519" s="83"/>
      <c r="B519" s="83"/>
    </row>
    <row r="520" spans="1:2" ht="15.75" customHeight="1" x14ac:dyDescent="0.2">
      <c r="A520" s="83"/>
      <c r="B520" s="83"/>
    </row>
    <row r="521" spans="1:2" ht="15.75" customHeight="1" x14ac:dyDescent="0.2">
      <c r="A521" s="83"/>
      <c r="B521" s="83"/>
    </row>
    <row r="522" spans="1:2" ht="15.75" customHeight="1" x14ac:dyDescent="0.2">
      <c r="A522" s="83"/>
      <c r="B522" s="83"/>
    </row>
    <row r="523" spans="1:2" ht="15.75" customHeight="1" x14ac:dyDescent="0.2">
      <c r="A523" s="83"/>
      <c r="B523" s="83"/>
    </row>
    <row r="524" spans="1:2" ht="15.75" customHeight="1" x14ac:dyDescent="0.2">
      <c r="A524" s="83"/>
      <c r="B524" s="83"/>
    </row>
    <row r="525" spans="1:2" ht="15.75" customHeight="1" x14ac:dyDescent="0.2">
      <c r="A525" s="83"/>
      <c r="B525" s="83"/>
    </row>
    <row r="526" spans="1:2" ht="15.75" customHeight="1" x14ac:dyDescent="0.2">
      <c r="A526" s="83"/>
      <c r="B526" s="83"/>
    </row>
    <row r="527" spans="1:2" ht="15.75" customHeight="1" x14ac:dyDescent="0.2">
      <c r="A527" s="83"/>
      <c r="B527" s="83"/>
    </row>
    <row r="528" spans="1:2" ht="15.75" customHeight="1" x14ac:dyDescent="0.2">
      <c r="A528" s="83"/>
      <c r="B528" s="83"/>
    </row>
    <row r="529" spans="1:2" ht="15.75" customHeight="1" x14ac:dyDescent="0.2">
      <c r="A529" s="83"/>
      <c r="B529" s="83"/>
    </row>
    <row r="530" spans="1:2" ht="15.75" customHeight="1" x14ac:dyDescent="0.2">
      <c r="A530" s="83"/>
      <c r="B530" s="83"/>
    </row>
    <row r="531" spans="1:2" ht="15.75" customHeight="1" x14ac:dyDescent="0.2">
      <c r="A531" s="83"/>
      <c r="B531" s="83"/>
    </row>
    <row r="532" spans="1:2" ht="15.75" customHeight="1" x14ac:dyDescent="0.2">
      <c r="A532" s="83"/>
      <c r="B532" s="83"/>
    </row>
    <row r="533" spans="1:2" ht="15.75" customHeight="1" x14ac:dyDescent="0.2">
      <c r="A533" s="83"/>
      <c r="B533" s="83"/>
    </row>
    <row r="534" spans="1:2" ht="15.75" customHeight="1" x14ac:dyDescent="0.2">
      <c r="A534" s="83"/>
      <c r="B534" s="83"/>
    </row>
    <row r="535" spans="1:2" ht="15.75" customHeight="1" x14ac:dyDescent="0.2">
      <c r="A535" s="83"/>
      <c r="B535" s="83"/>
    </row>
    <row r="536" spans="1:2" ht="15.75" customHeight="1" x14ac:dyDescent="0.2">
      <c r="A536" s="83"/>
      <c r="B536" s="83"/>
    </row>
    <row r="537" spans="1:2" ht="15.75" customHeight="1" x14ac:dyDescent="0.2">
      <c r="A537" s="83"/>
      <c r="B537" s="83"/>
    </row>
    <row r="538" spans="1:2" ht="15.75" customHeight="1" x14ac:dyDescent="0.2">
      <c r="A538" s="83"/>
      <c r="B538" s="83"/>
    </row>
    <row r="539" spans="1:2" ht="15.75" customHeight="1" x14ac:dyDescent="0.2">
      <c r="A539" s="83"/>
      <c r="B539" s="83"/>
    </row>
    <row r="540" spans="1:2" ht="15.75" customHeight="1" x14ac:dyDescent="0.2">
      <c r="A540" s="83"/>
      <c r="B540" s="83"/>
    </row>
    <row r="541" spans="1:2" ht="15.75" customHeight="1" x14ac:dyDescent="0.2">
      <c r="A541" s="83"/>
      <c r="B541" s="83"/>
    </row>
    <row r="542" spans="1:2" ht="15.75" customHeight="1" x14ac:dyDescent="0.2">
      <c r="A542" s="83"/>
      <c r="B542" s="83"/>
    </row>
    <row r="543" spans="1:2" ht="15.75" customHeight="1" x14ac:dyDescent="0.2">
      <c r="A543" s="83"/>
      <c r="B543" s="83"/>
    </row>
    <row r="544" spans="1:2" ht="15.75" customHeight="1" x14ac:dyDescent="0.2">
      <c r="A544" s="83"/>
      <c r="B544" s="83"/>
    </row>
    <row r="545" spans="1:2" ht="15.75" customHeight="1" x14ac:dyDescent="0.2">
      <c r="A545" s="83"/>
      <c r="B545" s="83"/>
    </row>
    <row r="546" spans="1:2" ht="15.75" customHeight="1" x14ac:dyDescent="0.2">
      <c r="A546" s="83"/>
      <c r="B546" s="83"/>
    </row>
    <row r="547" spans="1:2" ht="15.75" customHeight="1" x14ac:dyDescent="0.2">
      <c r="A547" s="83"/>
      <c r="B547" s="83"/>
    </row>
    <row r="548" spans="1:2" ht="15.75" customHeight="1" x14ac:dyDescent="0.2">
      <c r="A548" s="83"/>
      <c r="B548" s="83"/>
    </row>
    <row r="549" spans="1:2" ht="15.75" customHeight="1" x14ac:dyDescent="0.2">
      <c r="A549" s="83"/>
      <c r="B549" s="83"/>
    </row>
    <row r="550" spans="1:2" ht="15.75" customHeight="1" x14ac:dyDescent="0.2">
      <c r="A550" s="83"/>
      <c r="B550" s="83"/>
    </row>
    <row r="551" spans="1:2" ht="15.75" customHeight="1" x14ac:dyDescent="0.2">
      <c r="A551" s="83"/>
      <c r="B551" s="83"/>
    </row>
    <row r="552" spans="1:2" ht="15.75" customHeight="1" x14ac:dyDescent="0.2">
      <c r="A552" s="83"/>
      <c r="B552" s="83"/>
    </row>
    <row r="553" spans="1:2" ht="15.75" customHeight="1" x14ac:dyDescent="0.2">
      <c r="A553" s="83"/>
      <c r="B553" s="83"/>
    </row>
    <row r="554" spans="1:2" ht="15.75" customHeight="1" x14ac:dyDescent="0.2">
      <c r="A554" s="83"/>
      <c r="B554" s="83"/>
    </row>
    <row r="555" spans="1:2" ht="15.75" customHeight="1" x14ac:dyDescent="0.2">
      <c r="A555" s="83"/>
      <c r="B555" s="83"/>
    </row>
    <row r="556" spans="1:2" ht="15.75" customHeight="1" x14ac:dyDescent="0.2">
      <c r="A556" s="83"/>
      <c r="B556" s="83"/>
    </row>
    <row r="557" spans="1:2" ht="15.75" customHeight="1" x14ac:dyDescent="0.2">
      <c r="A557" s="83"/>
      <c r="B557" s="83"/>
    </row>
    <row r="558" spans="1:2" ht="15.75" customHeight="1" x14ac:dyDescent="0.2">
      <c r="A558" s="83"/>
      <c r="B558" s="83"/>
    </row>
    <row r="559" spans="1:2" ht="15.75" customHeight="1" x14ac:dyDescent="0.2">
      <c r="A559" s="83"/>
      <c r="B559" s="83"/>
    </row>
    <row r="560" spans="1:2" ht="15.75" customHeight="1" x14ac:dyDescent="0.2">
      <c r="A560" s="83"/>
      <c r="B560" s="83"/>
    </row>
    <row r="561" spans="1:2" ht="15.75" customHeight="1" x14ac:dyDescent="0.2">
      <c r="A561" s="83"/>
      <c r="B561" s="83"/>
    </row>
    <row r="562" spans="1:2" ht="15.75" customHeight="1" x14ac:dyDescent="0.2">
      <c r="A562" s="83"/>
      <c r="B562" s="83"/>
    </row>
    <row r="563" spans="1:2" ht="15.75" customHeight="1" x14ac:dyDescent="0.2">
      <c r="A563" s="83"/>
      <c r="B563" s="83"/>
    </row>
    <row r="564" spans="1:2" ht="15.75" customHeight="1" x14ac:dyDescent="0.2">
      <c r="A564" s="83"/>
      <c r="B564" s="83"/>
    </row>
    <row r="565" spans="1:2" ht="15.75" customHeight="1" x14ac:dyDescent="0.2">
      <c r="A565" s="83"/>
      <c r="B565" s="83"/>
    </row>
    <row r="566" spans="1:2" ht="15.75" customHeight="1" x14ac:dyDescent="0.2">
      <c r="A566" s="83"/>
      <c r="B566" s="83"/>
    </row>
    <row r="567" spans="1:2" ht="15.75" customHeight="1" x14ac:dyDescent="0.2">
      <c r="A567" s="83"/>
      <c r="B567" s="83"/>
    </row>
    <row r="568" spans="1:2" ht="15.75" customHeight="1" x14ac:dyDescent="0.2">
      <c r="A568" s="83"/>
      <c r="B568" s="83"/>
    </row>
    <row r="569" spans="1:2" ht="15.75" customHeight="1" x14ac:dyDescent="0.2">
      <c r="A569" s="83"/>
      <c r="B569" s="83"/>
    </row>
    <row r="570" spans="1:2" ht="15.75" customHeight="1" x14ac:dyDescent="0.2">
      <c r="A570" s="83"/>
      <c r="B570" s="83"/>
    </row>
    <row r="571" spans="1:2" ht="15.75" customHeight="1" x14ac:dyDescent="0.2">
      <c r="A571" s="83"/>
      <c r="B571" s="83"/>
    </row>
    <row r="572" spans="1:2" ht="15.75" customHeight="1" x14ac:dyDescent="0.2">
      <c r="A572" s="83"/>
      <c r="B572" s="83"/>
    </row>
    <row r="573" spans="1:2" ht="15.75" customHeight="1" x14ac:dyDescent="0.2">
      <c r="A573" s="83"/>
      <c r="B573" s="83"/>
    </row>
    <row r="574" spans="1:2" ht="15.75" customHeight="1" x14ac:dyDescent="0.2">
      <c r="A574" s="83"/>
      <c r="B574" s="83"/>
    </row>
    <row r="575" spans="1:2" ht="15.75" customHeight="1" x14ac:dyDescent="0.2">
      <c r="A575" s="83"/>
      <c r="B575" s="83"/>
    </row>
    <row r="576" spans="1:2" ht="15.75" customHeight="1" x14ac:dyDescent="0.2">
      <c r="A576" s="83"/>
      <c r="B576" s="83"/>
    </row>
    <row r="577" spans="1:2" ht="15.75" customHeight="1" x14ac:dyDescent="0.2">
      <c r="A577" s="83"/>
      <c r="B577" s="83"/>
    </row>
    <row r="578" spans="1:2" ht="15.75" customHeight="1" x14ac:dyDescent="0.2">
      <c r="A578" s="83"/>
      <c r="B578" s="83"/>
    </row>
    <row r="579" spans="1:2" ht="15.75" customHeight="1" x14ac:dyDescent="0.2">
      <c r="A579" s="83"/>
      <c r="B579" s="83"/>
    </row>
    <row r="580" spans="1:2" ht="15.75" customHeight="1" x14ac:dyDescent="0.2">
      <c r="A580" s="83"/>
      <c r="B580" s="83"/>
    </row>
    <row r="581" spans="1:2" ht="15.75" customHeight="1" x14ac:dyDescent="0.2">
      <c r="A581" s="83"/>
      <c r="B581" s="83"/>
    </row>
    <row r="582" spans="1:2" ht="15.75" customHeight="1" x14ac:dyDescent="0.2">
      <c r="A582" s="83"/>
      <c r="B582" s="83"/>
    </row>
    <row r="583" spans="1:2" ht="15.75" customHeight="1" x14ac:dyDescent="0.2">
      <c r="A583" s="83"/>
      <c r="B583" s="83"/>
    </row>
    <row r="584" spans="1:2" ht="15.75" customHeight="1" x14ac:dyDescent="0.2">
      <c r="A584" s="83"/>
      <c r="B584" s="83"/>
    </row>
    <row r="585" spans="1:2" ht="15.75" customHeight="1" x14ac:dyDescent="0.2">
      <c r="A585" s="83"/>
      <c r="B585" s="83"/>
    </row>
    <row r="586" spans="1:2" ht="15.75" customHeight="1" x14ac:dyDescent="0.2">
      <c r="A586" s="83"/>
      <c r="B586" s="83"/>
    </row>
    <row r="587" spans="1:2" ht="15.75" customHeight="1" x14ac:dyDescent="0.2">
      <c r="A587" s="83"/>
      <c r="B587" s="83"/>
    </row>
    <row r="588" spans="1:2" ht="15.75" customHeight="1" x14ac:dyDescent="0.2">
      <c r="A588" s="83"/>
      <c r="B588" s="83"/>
    </row>
    <row r="589" spans="1:2" ht="15.75" customHeight="1" x14ac:dyDescent="0.2">
      <c r="A589" s="83"/>
      <c r="B589" s="83"/>
    </row>
    <row r="590" spans="1:2" ht="15.75" customHeight="1" x14ac:dyDescent="0.2">
      <c r="A590" s="83"/>
      <c r="B590" s="83"/>
    </row>
    <row r="591" spans="1:2" ht="15.75" customHeight="1" x14ac:dyDescent="0.2">
      <c r="A591" s="83"/>
      <c r="B591" s="83"/>
    </row>
    <row r="592" spans="1:2" ht="15.75" customHeight="1" x14ac:dyDescent="0.2">
      <c r="A592" s="83"/>
      <c r="B592" s="83"/>
    </row>
    <row r="593" spans="1:2" ht="15.75" customHeight="1" x14ac:dyDescent="0.2">
      <c r="A593" s="83"/>
      <c r="B593" s="83"/>
    </row>
    <row r="594" spans="1:2" ht="15.75" customHeight="1" x14ac:dyDescent="0.2">
      <c r="A594" s="83"/>
      <c r="B594" s="83"/>
    </row>
    <row r="595" spans="1:2" ht="15.75" customHeight="1" x14ac:dyDescent="0.2">
      <c r="A595" s="83"/>
      <c r="B595" s="83"/>
    </row>
    <row r="596" spans="1:2" ht="15.75" customHeight="1" x14ac:dyDescent="0.2">
      <c r="A596" s="83"/>
      <c r="B596" s="83"/>
    </row>
    <row r="597" spans="1:2" ht="15.75" customHeight="1" x14ac:dyDescent="0.2">
      <c r="A597" s="83"/>
      <c r="B597" s="83"/>
    </row>
    <row r="598" spans="1:2" ht="15.75" customHeight="1" x14ac:dyDescent="0.2">
      <c r="A598" s="83"/>
      <c r="B598" s="83"/>
    </row>
    <row r="599" spans="1:2" ht="15.75" customHeight="1" x14ac:dyDescent="0.2">
      <c r="A599" s="83"/>
      <c r="B599" s="83"/>
    </row>
    <row r="600" spans="1:2" ht="15.75" customHeight="1" x14ac:dyDescent="0.2">
      <c r="A600" s="83"/>
      <c r="B600" s="83"/>
    </row>
    <row r="601" spans="1:2" ht="15.75" customHeight="1" x14ac:dyDescent="0.2">
      <c r="A601" s="83"/>
      <c r="B601" s="83"/>
    </row>
    <row r="602" spans="1:2" ht="15.75" customHeight="1" x14ac:dyDescent="0.2">
      <c r="A602" s="83"/>
      <c r="B602" s="83"/>
    </row>
    <row r="603" spans="1:2" ht="15.75" customHeight="1" x14ac:dyDescent="0.2">
      <c r="A603" s="83"/>
      <c r="B603" s="83"/>
    </row>
    <row r="604" spans="1:2" ht="15.75" customHeight="1" x14ac:dyDescent="0.2">
      <c r="A604" s="83"/>
      <c r="B604" s="83"/>
    </row>
    <row r="605" spans="1:2" ht="15.75" customHeight="1" x14ac:dyDescent="0.2">
      <c r="A605" s="83"/>
      <c r="B605" s="83"/>
    </row>
    <row r="606" spans="1:2" ht="15.75" customHeight="1" x14ac:dyDescent="0.2">
      <c r="A606" s="83"/>
      <c r="B606" s="83"/>
    </row>
    <row r="607" spans="1:2" ht="15.75" customHeight="1" x14ac:dyDescent="0.2">
      <c r="A607" s="83"/>
      <c r="B607" s="83"/>
    </row>
    <row r="608" spans="1:2" ht="15.75" customHeight="1" x14ac:dyDescent="0.2">
      <c r="A608" s="83"/>
      <c r="B608" s="83"/>
    </row>
    <row r="609" spans="1:2" ht="15.75" customHeight="1" x14ac:dyDescent="0.2">
      <c r="A609" s="83"/>
      <c r="B609" s="83"/>
    </row>
    <row r="610" spans="1:2" ht="15.75" customHeight="1" x14ac:dyDescent="0.2">
      <c r="A610" s="83"/>
      <c r="B610" s="83"/>
    </row>
    <row r="611" spans="1:2" ht="15.75" customHeight="1" x14ac:dyDescent="0.2">
      <c r="A611" s="83"/>
      <c r="B611" s="83"/>
    </row>
    <row r="612" spans="1:2" ht="15.75" customHeight="1" x14ac:dyDescent="0.2">
      <c r="A612" s="83"/>
      <c r="B612" s="83"/>
    </row>
    <row r="613" spans="1:2" ht="15.75" customHeight="1" x14ac:dyDescent="0.2">
      <c r="A613" s="83"/>
      <c r="B613" s="83"/>
    </row>
    <row r="614" spans="1:2" ht="15.75" customHeight="1" x14ac:dyDescent="0.2">
      <c r="A614" s="83"/>
      <c r="B614" s="83"/>
    </row>
    <row r="615" spans="1:2" ht="15.75" customHeight="1" x14ac:dyDescent="0.2">
      <c r="A615" s="83"/>
      <c r="B615" s="83"/>
    </row>
    <row r="616" spans="1:2" ht="15.75" customHeight="1" x14ac:dyDescent="0.2">
      <c r="A616" s="83"/>
      <c r="B616" s="83"/>
    </row>
    <row r="617" spans="1:2" ht="15.75" customHeight="1" x14ac:dyDescent="0.2">
      <c r="A617" s="83"/>
      <c r="B617" s="83"/>
    </row>
    <row r="618" spans="1:2" ht="15.75" customHeight="1" x14ac:dyDescent="0.2">
      <c r="A618" s="83"/>
      <c r="B618" s="83"/>
    </row>
    <row r="619" spans="1:2" ht="15.75" customHeight="1" x14ac:dyDescent="0.2">
      <c r="A619" s="83"/>
      <c r="B619" s="83"/>
    </row>
    <row r="620" spans="1:2" ht="15.75" customHeight="1" x14ac:dyDescent="0.2">
      <c r="A620" s="83"/>
      <c r="B620" s="83"/>
    </row>
    <row r="621" spans="1:2" ht="15.75" customHeight="1" x14ac:dyDescent="0.2">
      <c r="A621" s="83"/>
      <c r="B621" s="83"/>
    </row>
    <row r="622" spans="1:2" ht="15.75" customHeight="1" x14ac:dyDescent="0.2">
      <c r="A622" s="83"/>
      <c r="B622" s="83"/>
    </row>
    <row r="623" spans="1:2" ht="15.75" customHeight="1" x14ac:dyDescent="0.2">
      <c r="A623" s="83"/>
      <c r="B623" s="83"/>
    </row>
    <row r="624" spans="1:2" ht="15.75" customHeight="1" x14ac:dyDescent="0.2">
      <c r="A624" s="83"/>
      <c r="B624" s="83"/>
    </row>
    <row r="625" spans="1:2" ht="15.75" customHeight="1" x14ac:dyDescent="0.2">
      <c r="A625" s="83"/>
      <c r="B625" s="83"/>
    </row>
    <row r="626" spans="1:2" ht="15.75" customHeight="1" x14ac:dyDescent="0.2">
      <c r="A626" s="83"/>
      <c r="B626" s="83"/>
    </row>
    <row r="627" spans="1:2" ht="15.75" customHeight="1" x14ac:dyDescent="0.2">
      <c r="A627" s="83"/>
      <c r="B627" s="83"/>
    </row>
    <row r="628" spans="1:2" ht="15.75" customHeight="1" x14ac:dyDescent="0.2">
      <c r="A628" s="83"/>
      <c r="B628" s="83"/>
    </row>
    <row r="629" spans="1:2" ht="15.75" customHeight="1" x14ac:dyDescent="0.2">
      <c r="A629" s="83"/>
      <c r="B629" s="83"/>
    </row>
    <row r="630" spans="1:2" ht="15.75" customHeight="1" x14ac:dyDescent="0.2">
      <c r="A630" s="83"/>
      <c r="B630" s="83"/>
    </row>
    <row r="631" spans="1:2" ht="15.75" customHeight="1" x14ac:dyDescent="0.2">
      <c r="A631" s="83"/>
      <c r="B631" s="83"/>
    </row>
    <row r="632" spans="1:2" ht="15.75" customHeight="1" x14ac:dyDescent="0.2">
      <c r="A632" s="83"/>
      <c r="B632" s="83"/>
    </row>
    <row r="633" spans="1:2" ht="15.75" customHeight="1" x14ac:dyDescent="0.2">
      <c r="A633" s="83"/>
      <c r="B633" s="83"/>
    </row>
    <row r="634" spans="1:2" ht="15.75" customHeight="1" x14ac:dyDescent="0.2">
      <c r="A634" s="83"/>
      <c r="B634" s="83"/>
    </row>
    <row r="635" spans="1:2" ht="15.75" customHeight="1" x14ac:dyDescent="0.2">
      <c r="A635" s="83"/>
      <c r="B635" s="83"/>
    </row>
    <row r="636" spans="1:2" ht="15.75" customHeight="1" x14ac:dyDescent="0.2">
      <c r="A636" s="83"/>
      <c r="B636" s="83"/>
    </row>
    <row r="637" spans="1:2" ht="15.75" customHeight="1" x14ac:dyDescent="0.2">
      <c r="A637" s="83"/>
      <c r="B637" s="83"/>
    </row>
    <row r="638" spans="1:2" ht="15.75" customHeight="1" x14ac:dyDescent="0.2">
      <c r="A638" s="83"/>
      <c r="B638" s="83"/>
    </row>
    <row r="639" spans="1:2" ht="15.75" customHeight="1" x14ac:dyDescent="0.2">
      <c r="A639" s="83"/>
      <c r="B639" s="83"/>
    </row>
    <row r="640" spans="1:2" ht="15.75" customHeight="1" x14ac:dyDescent="0.2">
      <c r="A640" s="83"/>
      <c r="B640" s="83"/>
    </row>
    <row r="641" spans="1:2" ht="15.75" customHeight="1" x14ac:dyDescent="0.2">
      <c r="A641" s="83"/>
      <c r="B641" s="83"/>
    </row>
    <row r="642" spans="1:2" ht="15.75" customHeight="1" x14ac:dyDescent="0.2">
      <c r="A642" s="83"/>
      <c r="B642" s="83"/>
    </row>
    <row r="643" spans="1:2" ht="15.75" customHeight="1" x14ac:dyDescent="0.2">
      <c r="A643" s="83"/>
      <c r="B643" s="83"/>
    </row>
    <row r="644" spans="1:2" ht="15.75" customHeight="1" x14ac:dyDescent="0.2">
      <c r="A644" s="83"/>
      <c r="B644" s="83"/>
    </row>
    <row r="645" spans="1:2" ht="15.75" customHeight="1" x14ac:dyDescent="0.2">
      <c r="A645" s="83"/>
      <c r="B645" s="83"/>
    </row>
    <row r="646" spans="1:2" ht="15.75" customHeight="1" x14ac:dyDescent="0.2">
      <c r="A646" s="83"/>
      <c r="B646" s="83"/>
    </row>
    <row r="647" spans="1:2" ht="15.75" customHeight="1" x14ac:dyDescent="0.2">
      <c r="A647" s="83"/>
      <c r="B647" s="83"/>
    </row>
    <row r="648" spans="1:2" ht="15.75" customHeight="1" x14ac:dyDescent="0.2">
      <c r="A648" s="83"/>
      <c r="B648" s="83"/>
    </row>
    <row r="649" spans="1:2" ht="15.75" customHeight="1" x14ac:dyDescent="0.2">
      <c r="A649" s="83"/>
      <c r="B649" s="83"/>
    </row>
    <row r="650" spans="1:2" ht="15.75" customHeight="1" x14ac:dyDescent="0.2">
      <c r="A650" s="83"/>
      <c r="B650" s="83"/>
    </row>
    <row r="651" spans="1:2" ht="15.75" customHeight="1" x14ac:dyDescent="0.2">
      <c r="A651" s="83"/>
      <c r="B651" s="83"/>
    </row>
    <row r="652" spans="1:2" ht="15.75" customHeight="1" x14ac:dyDescent="0.2">
      <c r="A652" s="83"/>
      <c r="B652" s="83"/>
    </row>
    <row r="653" spans="1:2" ht="15.75" customHeight="1" x14ac:dyDescent="0.2">
      <c r="A653" s="83"/>
      <c r="B653" s="83"/>
    </row>
    <row r="654" spans="1:2" ht="15.75" customHeight="1" x14ac:dyDescent="0.2">
      <c r="A654" s="83"/>
      <c r="B654" s="83"/>
    </row>
    <row r="655" spans="1:2" ht="15.75" customHeight="1" x14ac:dyDescent="0.2">
      <c r="A655" s="83"/>
      <c r="B655" s="83"/>
    </row>
    <row r="656" spans="1:2" ht="15.75" customHeight="1" x14ac:dyDescent="0.2">
      <c r="A656" s="83"/>
      <c r="B656" s="83"/>
    </row>
    <row r="657" spans="1:2" ht="15.75" customHeight="1" x14ac:dyDescent="0.2">
      <c r="A657" s="83"/>
      <c r="B657" s="83"/>
    </row>
    <row r="658" spans="1:2" ht="15.75" customHeight="1" x14ac:dyDescent="0.2">
      <c r="A658" s="83"/>
      <c r="B658" s="83"/>
    </row>
    <row r="659" spans="1:2" ht="15.75" customHeight="1" x14ac:dyDescent="0.2">
      <c r="A659" s="83"/>
      <c r="B659" s="83"/>
    </row>
    <row r="660" spans="1:2" ht="15.75" customHeight="1" x14ac:dyDescent="0.2">
      <c r="A660" s="83"/>
      <c r="B660" s="83"/>
    </row>
    <row r="661" spans="1:2" ht="15.75" customHeight="1" x14ac:dyDescent="0.2">
      <c r="A661" s="83"/>
      <c r="B661" s="83"/>
    </row>
    <row r="662" spans="1:2" ht="15.75" customHeight="1" x14ac:dyDescent="0.2">
      <c r="A662" s="83"/>
      <c r="B662" s="83"/>
    </row>
    <row r="663" spans="1:2" ht="15.75" customHeight="1" x14ac:dyDescent="0.2">
      <c r="A663" s="83"/>
      <c r="B663" s="83"/>
    </row>
    <row r="664" spans="1:2" ht="15.75" customHeight="1" x14ac:dyDescent="0.2">
      <c r="A664" s="83"/>
      <c r="B664" s="83"/>
    </row>
    <row r="665" spans="1:2" ht="15.75" customHeight="1" x14ac:dyDescent="0.2">
      <c r="A665" s="83"/>
      <c r="B665" s="83"/>
    </row>
    <row r="666" spans="1:2" ht="15.75" customHeight="1" x14ac:dyDescent="0.2">
      <c r="A666" s="83"/>
      <c r="B666" s="83"/>
    </row>
    <row r="667" spans="1:2" ht="15.75" customHeight="1" x14ac:dyDescent="0.2">
      <c r="A667" s="83"/>
      <c r="B667" s="83"/>
    </row>
    <row r="668" spans="1:2" ht="15.75" customHeight="1" x14ac:dyDescent="0.2">
      <c r="A668" s="83"/>
      <c r="B668" s="83"/>
    </row>
    <row r="669" spans="1:2" ht="15.75" customHeight="1" x14ac:dyDescent="0.2">
      <c r="A669" s="83"/>
      <c r="B669" s="83"/>
    </row>
    <row r="670" spans="1:2" ht="15.75" customHeight="1" x14ac:dyDescent="0.2">
      <c r="A670" s="83"/>
      <c r="B670" s="83"/>
    </row>
    <row r="671" spans="1:2" ht="15.75" customHeight="1" x14ac:dyDescent="0.2">
      <c r="A671" s="83"/>
      <c r="B671" s="83"/>
    </row>
    <row r="672" spans="1:2" ht="15.75" customHeight="1" x14ac:dyDescent="0.2">
      <c r="A672" s="83"/>
      <c r="B672" s="83"/>
    </row>
    <row r="673" spans="1:2" ht="15.75" customHeight="1" x14ac:dyDescent="0.2">
      <c r="A673" s="83"/>
      <c r="B673" s="83"/>
    </row>
    <row r="674" spans="1:2" ht="15.75" customHeight="1" x14ac:dyDescent="0.2">
      <c r="A674" s="83"/>
      <c r="B674" s="83"/>
    </row>
    <row r="675" spans="1:2" ht="15.75" customHeight="1" x14ac:dyDescent="0.2">
      <c r="A675" s="83"/>
      <c r="B675" s="83"/>
    </row>
    <row r="676" spans="1:2" ht="15.75" customHeight="1" x14ac:dyDescent="0.2">
      <c r="A676" s="83"/>
      <c r="B676" s="83"/>
    </row>
    <row r="677" spans="1:2" ht="15.75" customHeight="1" x14ac:dyDescent="0.2">
      <c r="A677" s="83"/>
      <c r="B677" s="83"/>
    </row>
    <row r="678" spans="1:2" ht="15.75" customHeight="1" x14ac:dyDescent="0.2">
      <c r="A678" s="83"/>
      <c r="B678" s="83"/>
    </row>
    <row r="679" spans="1:2" ht="15.75" customHeight="1" x14ac:dyDescent="0.2">
      <c r="A679" s="83"/>
      <c r="B679" s="83"/>
    </row>
    <row r="680" spans="1:2" ht="15.75" customHeight="1" x14ac:dyDescent="0.2">
      <c r="A680" s="83"/>
      <c r="B680" s="83"/>
    </row>
    <row r="681" spans="1:2" ht="15.75" customHeight="1" x14ac:dyDescent="0.2">
      <c r="A681" s="83"/>
      <c r="B681" s="83"/>
    </row>
    <row r="682" spans="1:2" ht="15.75" customHeight="1" x14ac:dyDescent="0.2">
      <c r="A682" s="83"/>
      <c r="B682" s="83"/>
    </row>
    <row r="683" spans="1:2" ht="15.75" customHeight="1" x14ac:dyDescent="0.2">
      <c r="A683" s="83"/>
      <c r="B683" s="83"/>
    </row>
    <row r="684" spans="1:2" ht="15.75" customHeight="1" x14ac:dyDescent="0.2">
      <c r="A684" s="83"/>
      <c r="B684" s="83"/>
    </row>
    <row r="685" spans="1:2" ht="15.75" customHeight="1" x14ac:dyDescent="0.2">
      <c r="A685" s="83"/>
      <c r="B685" s="83"/>
    </row>
    <row r="686" spans="1:2" ht="15.75" customHeight="1" x14ac:dyDescent="0.2">
      <c r="A686" s="83"/>
      <c r="B686" s="83"/>
    </row>
    <row r="687" spans="1:2" ht="15.75" customHeight="1" x14ac:dyDescent="0.2">
      <c r="A687" s="83"/>
      <c r="B687" s="83"/>
    </row>
    <row r="688" spans="1:2" ht="15.75" customHeight="1" x14ac:dyDescent="0.2">
      <c r="A688" s="83"/>
      <c r="B688" s="83"/>
    </row>
    <row r="689" spans="1:2" ht="15.75" customHeight="1" x14ac:dyDescent="0.2">
      <c r="A689" s="83"/>
      <c r="B689" s="83"/>
    </row>
    <row r="690" spans="1:2" ht="15.75" customHeight="1" x14ac:dyDescent="0.2">
      <c r="A690" s="83"/>
      <c r="B690" s="83"/>
    </row>
    <row r="691" spans="1:2" ht="15.75" customHeight="1" x14ac:dyDescent="0.2">
      <c r="A691" s="83"/>
      <c r="B691" s="83"/>
    </row>
    <row r="692" spans="1:2" ht="15.75" customHeight="1" x14ac:dyDescent="0.2">
      <c r="A692" s="83"/>
      <c r="B692" s="83"/>
    </row>
    <row r="693" spans="1:2" ht="15.75" customHeight="1" x14ac:dyDescent="0.2">
      <c r="A693" s="83"/>
      <c r="B693" s="83"/>
    </row>
    <row r="694" spans="1:2" ht="15.75" customHeight="1" x14ac:dyDescent="0.2">
      <c r="A694" s="83"/>
      <c r="B694" s="83"/>
    </row>
    <row r="695" spans="1:2" ht="15.75" customHeight="1" x14ac:dyDescent="0.2">
      <c r="A695" s="83"/>
      <c r="B695" s="83"/>
    </row>
    <row r="696" spans="1:2" ht="15.75" customHeight="1" x14ac:dyDescent="0.2">
      <c r="A696" s="83"/>
      <c r="B696" s="83"/>
    </row>
    <row r="697" spans="1:2" ht="15.75" customHeight="1" x14ac:dyDescent="0.2">
      <c r="A697" s="83"/>
      <c r="B697" s="83"/>
    </row>
    <row r="698" spans="1:2" ht="15.75" customHeight="1" x14ac:dyDescent="0.2">
      <c r="A698" s="83"/>
      <c r="B698" s="83"/>
    </row>
    <row r="699" spans="1:2" ht="15.75" customHeight="1" x14ac:dyDescent="0.2">
      <c r="A699" s="83"/>
      <c r="B699" s="83"/>
    </row>
    <row r="700" spans="1:2" ht="15.75" customHeight="1" x14ac:dyDescent="0.2">
      <c r="A700" s="83"/>
      <c r="B700" s="83"/>
    </row>
    <row r="701" spans="1:2" ht="15.75" customHeight="1" x14ac:dyDescent="0.2">
      <c r="A701" s="83"/>
      <c r="B701" s="83"/>
    </row>
    <row r="702" spans="1:2" ht="15.75" customHeight="1" x14ac:dyDescent="0.2">
      <c r="A702" s="83"/>
      <c r="B702" s="83"/>
    </row>
    <row r="703" spans="1:2" ht="15.75" customHeight="1" x14ac:dyDescent="0.2">
      <c r="A703" s="83"/>
      <c r="B703" s="83"/>
    </row>
    <row r="704" spans="1:2" ht="15.75" customHeight="1" x14ac:dyDescent="0.2">
      <c r="A704" s="83"/>
      <c r="B704" s="83"/>
    </row>
    <row r="705" spans="1:2" ht="15.75" customHeight="1" x14ac:dyDescent="0.2">
      <c r="A705" s="83"/>
      <c r="B705" s="83"/>
    </row>
    <row r="706" spans="1:2" ht="15.75" customHeight="1" x14ac:dyDescent="0.2">
      <c r="A706" s="83"/>
      <c r="B706" s="83"/>
    </row>
    <row r="707" spans="1:2" ht="15.75" customHeight="1" x14ac:dyDescent="0.2">
      <c r="A707" s="83"/>
      <c r="B707" s="83"/>
    </row>
    <row r="708" spans="1:2" ht="15.75" customHeight="1" x14ac:dyDescent="0.2">
      <c r="A708" s="83"/>
      <c r="B708" s="83"/>
    </row>
    <row r="709" spans="1:2" ht="15.75" customHeight="1" x14ac:dyDescent="0.2">
      <c r="A709" s="83"/>
      <c r="B709" s="83"/>
    </row>
    <row r="710" spans="1:2" ht="15.75" customHeight="1" x14ac:dyDescent="0.2">
      <c r="A710" s="83"/>
      <c r="B710" s="83"/>
    </row>
    <row r="711" spans="1:2" ht="15.75" customHeight="1" x14ac:dyDescent="0.2">
      <c r="A711" s="83"/>
      <c r="B711" s="83"/>
    </row>
    <row r="712" spans="1:2" ht="15.75" customHeight="1" x14ac:dyDescent="0.2">
      <c r="A712" s="83"/>
      <c r="B712" s="83"/>
    </row>
    <row r="713" spans="1:2" ht="15.75" customHeight="1" x14ac:dyDescent="0.2">
      <c r="A713" s="83"/>
      <c r="B713" s="83"/>
    </row>
    <row r="714" spans="1:2" ht="15.75" customHeight="1" x14ac:dyDescent="0.2">
      <c r="A714" s="83"/>
      <c r="B714" s="83"/>
    </row>
    <row r="715" spans="1:2" ht="15.75" customHeight="1" x14ac:dyDescent="0.2">
      <c r="A715" s="83"/>
      <c r="B715" s="83"/>
    </row>
    <row r="716" spans="1:2" ht="15.75" customHeight="1" x14ac:dyDescent="0.2">
      <c r="A716" s="83"/>
      <c r="B716" s="83"/>
    </row>
    <row r="717" spans="1:2" ht="15.75" customHeight="1" x14ac:dyDescent="0.2">
      <c r="A717" s="83"/>
      <c r="B717" s="83"/>
    </row>
    <row r="718" spans="1:2" ht="15.75" customHeight="1" x14ac:dyDescent="0.2">
      <c r="A718" s="83"/>
      <c r="B718" s="83"/>
    </row>
    <row r="719" spans="1:2" ht="15.75" customHeight="1" x14ac:dyDescent="0.2">
      <c r="A719" s="83"/>
      <c r="B719" s="83"/>
    </row>
    <row r="720" spans="1:2" ht="15.75" customHeight="1" x14ac:dyDescent="0.2">
      <c r="A720" s="83"/>
      <c r="B720" s="83"/>
    </row>
    <row r="721" spans="1:2" ht="15.75" customHeight="1" x14ac:dyDescent="0.2">
      <c r="A721" s="83"/>
      <c r="B721" s="83"/>
    </row>
    <row r="722" spans="1:2" ht="15.75" customHeight="1" x14ac:dyDescent="0.2">
      <c r="A722" s="83"/>
      <c r="B722" s="83"/>
    </row>
    <row r="723" spans="1:2" ht="15.75" customHeight="1" x14ac:dyDescent="0.2">
      <c r="A723" s="83"/>
      <c r="B723" s="83"/>
    </row>
    <row r="724" spans="1:2" ht="15.75" customHeight="1" x14ac:dyDescent="0.2">
      <c r="A724" s="83"/>
      <c r="B724" s="83"/>
    </row>
    <row r="725" spans="1:2" ht="15.75" customHeight="1" x14ac:dyDescent="0.2">
      <c r="A725" s="83"/>
      <c r="B725" s="83"/>
    </row>
    <row r="726" spans="1:2" ht="15.75" customHeight="1" x14ac:dyDescent="0.2">
      <c r="A726" s="83"/>
      <c r="B726" s="83"/>
    </row>
    <row r="727" spans="1:2" ht="15.75" customHeight="1" x14ac:dyDescent="0.2">
      <c r="A727" s="83"/>
      <c r="B727" s="83"/>
    </row>
    <row r="728" spans="1:2" ht="15.75" customHeight="1" x14ac:dyDescent="0.2">
      <c r="A728" s="83"/>
      <c r="B728" s="83"/>
    </row>
    <row r="729" spans="1:2" ht="15.75" customHeight="1" x14ac:dyDescent="0.2">
      <c r="A729" s="83"/>
      <c r="B729" s="83"/>
    </row>
    <row r="730" spans="1:2" ht="15.75" customHeight="1" x14ac:dyDescent="0.2">
      <c r="A730" s="83"/>
      <c r="B730" s="83"/>
    </row>
    <row r="731" spans="1:2" ht="15.75" customHeight="1" x14ac:dyDescent="0.2">
      <c r="A731" s="83"/>
      <c r="B731" s="83"/>
    </row>
    <row r="732" spans="1:2" ht="15.75" customHeight="1" x14ac:dyDescent="0.2">
      <c r="A732" s="83"/>
      <c r="B732" s="83"/>
    </row>
    <row r="733" spans="1:2" ht="15.75" customHeight="1" x14ac:dyDescent="0.2">
      <c r="A733" s="83"/>
      <c r="B733" s="83"/>
    </row>
    <row r="734" spans="1:2" ht="15.75" customHeight="1" x14ac:dyDescent="0.2">
      <c r="A734" s="83"/>
      <c r="B734" s="83"/>
    </row>
    <row r="735" spans="1:2" ht="15.75" customHeight="1" x14ac:dyDescent="0.2">
      <c r="A735" s="83"/>
      <c r="B735" s="83"/>
    </row>
    <row r="736" spans="1:2" ht="15.75" customHeight="1" x14ac:dyDescent="0.2">
      <c r="A736" s="83"/>
      <c r="B736" s="83"/>
    </row>
    <row r="737" spans="1:2" ht="15.75" customHeight="1" x14ac:dyDescent="0.2">
      <c r="A737" s="83"/>
      <c r="B737" s="83"/>
    </row>
    <row r="738" spans="1:2" ht="15.75" customHeight="1" x14ac:dyDescent="0.2">
      <c r="A738" s="83"/>
      <c r="B738" s="83"/>
    </row>
    <row r="739" spans="1:2" ht="15.75" customHeight="1" x14ac:dyDescent="0.2">
      <c r="A739" s="83"/>
      <c r="B739" s="83"/>
    </row>
    <row r="740" spans="1:2" ht="15.75" customHeight="1" x14ac:dyDescent="0.2">
      <c r="A740" s="83"/>
      <c r="B740" s="83"/>
    </row>
    <row r="741" spans="1:2" ht="15.75" customHeight="1" x14ac:dyDescent="0.2">
      <c r="A741" s="83"/>
      <c r="B741" s="83"/>
    </row>
    <row r="742" spans="1:2" ht="15.75" customHeight="1" x14ac:dyDescent="0.2">
      <c r="A742" s="83"/>
      <c r="B742" s="83"/>
    </row>
    <row r="743" spans="1:2" ht="15.75" customHeight="1" x14ac:dyDescent="0.2">
      <c r="A743" s="83"/>
      <c r="B743" s="83"/>
    </row>
    <row r="744" spans="1:2" ht="15.75" customHeight="1" x14ac:dyDescent="0.2">
      <c r="A744" s="83"/>
      <c r="B744" s="83"/>
    </row>
    <row r="745" spans="1:2" ht="15.75" customHeight="1" x14ac:dyDescent="0.2">
      <c r="A745" s="83"/>
      <c r="B745" s="83"/>
    </row>
    <row r="746" spans="1:2" ht="15.75" customHeight="1" x14ac:dyDescent="0.2">
      <c r="A746" s="83"/>
      <c r="B746" s="83"/>
    </row>
    <row r="747" spans="1:2" ht="15.75" customHeight="1" x14ac:dyDescent="0.2">
      <c r="A747" s="83"/>
      <c r="B747" s="83"/>
    </row>
    <row r="748" spans="1:2" ht="15.75" customHeight="1" x14ac:dyDescent="0.2">
      <c r="A748" s="83"/>
      <c r="B748" s="83"/>
    </row>
    <row r="749" spans="1:2" ht="15.75" customHeight="1" x14ac:dyDescent="0.2">
      <c r="A749" s="83"/>
      <c r="B749" s="83"/>
    </row>
    <row r="750" spans="1:2" ht="15.75" customHeight="1" x14ac:dyDescent="0.2">
      <c r="A750" s="83"/>
      <c r="B750" s="83"/>
    </row>
    <row r="751" spans="1:2" ht="15.75" customHeight="1" x14ac:dyDescent="0.2">
      <c r="A751" s="83"/>
      <c r="B751" s="83"/>
    </row>
    <row r="752" spans="1:2" ht="15.75" customHeight="1" x14ac:dyDescent="0.2">
      <c r="A752" s="83"/>
      <c r="B752" s="83"/>
    </row>
    <row r="753" spans="1:2" ht="15.75" customHeight="1" x14ac:dyDescent="0.2">
      <c r="A753" s="83"/>
      <c r="B753" s="83"/>
    </row>
    <row r="754" spans="1:2" ht="15.75" customHeight="1" x14ac:dyDescent="0.2">
      <c r="A754" s="83"/>
      <c r="B754" s="83"/>
    </row>
    <row r="755" spans="1:2" ht="15.75" customHeight="1" x14ac:dyDescent="0.2">
      <c r="A755" s="83"/>
      <c r="B755" s="83"/>
    </row>
    <row r="756" spans="1:2" ht="15.75" customHeight="1" x14ac:dyDescent="0.2">
      <c r="A756" s="83"/>
      <c r="B756" s="83"/>
    </row>
    <row r="757" spans="1:2" ht="15.75" customHeight="1" x14ac:dyDescent="0.2">
      <c r="A757" s="83"/>
      <c r="B757" s="83"/>
    </row>
    <row r="758" spans="1:2" ht="15.75" customHeight="1" x14ac:dyDescent="0.2">
      <c r="A758" s="83"/>
      <c r="B758" s="83"/>
    </row>
    <row r="759" spans="1:2" ht="15.75" customHeight="1" x14ac:dyDescent="0.2">
      <c r="A759" s="83"/>
      <c r="B759" s="83"/>
    </row>
    <row r="760" spans="1:2" ht="15.75" customHeight="1" x14ac:dyDescent="0.2">
      <c r="A760" s="83"/>
      <c r="B760" s="83"/>
    </row>
    <row r="761" spans="1:2" ht="15.75" customHeight="1" x14ac:dyDescent="0.2">
      <c r="A761" s="83"/>
      <c r="B761" s="83"/>
    </row>
    <row r="762" spans="1:2" ht="15.75" customHeight="1" x14ac:dyDescent="0.2">
      <c r="A762" s="83"/>
      <c r="B762" s="83"/>
    </row>
    <row r="763" spans="1:2" ht="15.75" customHeight="1" x14ac:dyDescent="0.2">
      <c r="A763" s="83"/>
      <c r="B763" s="83"/>
    </row>
    <row r="764" spans="1:2" ht="15.75" customHeight="1" x14ac:dyDescent="0.2">
      <c r="A764" s="83"/>
      <c r="B764" s="83"/>
    </row>
    <row r="765" spans="1:2" ht="15.75" customHeight="1" x14ac:dyDescent="0.2">
      <c r="A765" s="83"/>
      <c r="B765" s="83"/>
    </row>
    <row r="766" spans="1:2" ht="15.75" customHeight="1" x14ac:dyDescent="0.2">
      <c r="A766" s="83"/>
      <c r="B766" s="83"/>
    </row>
    <row r="767" spans="1:2" ht="15.75" customHeight="1" x14ac:dyDescent="0.2">
      <c r="A767" s="83"/>
      <c r="B767" s="83"/>
    </row>
    <row r="768" spans="1:2" ht="15.75" customHeight="1" x14ac:dyDescent="0.2">
      <c r="A768" s="83"/>
      <c r="B768" s="83"/>
    </row>
    <row r="769" spans="1:2" ht="15.75" customHeight="1" x14ac:dyDescent="0.2">
      <c r="A769" s="83"/>
      <c r="B769" s="83"/>
    </row>
    <row r="770" spans="1:2" ht="15.75" customHeight="1" x14ac:dyDescent="0.2">
      <c r="A770" s="83"/>
      <c r="B770" s="83"/>
    </row>
    <row r="771" spans="1:2" ht="15.75" customHeight="1" x14ac:dyDescent="0.2">
      <c r="A771" s="83"/>
      <c r="B771" s="83"/>
    </row>
    <row r="772" spans="1:2" ht="15.75" customHeight="1" x14ac:dyDescent="0.2">
      <c r="A772" s="83"/>
      <c r="B772" s="83"/>
    </row>
    <row r="773" spans="1:2" ht="15.75" customHeight="1" x14ac:dyDescent="0.2">
      <c r="A773" s="83"/>
      <c r="B773" s="83"/>
    </row>
    <row r="774" spans="1:2" ht="15.75" customHeight="1" x14ac:dyDescent="0.2">
      <c r="A774" s="83"/>
      <c r="B774" s="83"/>
    </row>
    <row r="775" spans="1:2" ht="15.75" customHeight="1" x14ac:dyDescent="0.2">
      <c r="A775" s="83"/>
      <c r="B775" s="83"/>
    </row>
    <row r="776" spans="1:2" ht="15.75" customHeight="1" x14ac:dyDescent="0.2">
      <c r="A776" s="83"/>
      <c r="B776" s="83"/>
    </row>
    <row r="777" spans="1:2" ht="15.75" customHeight="1" x14ac:dyDescent="0.2">
      <c r="A777" s="83"/>
      <c r="B777" s="83"/>
    </row>
    <row r="778" spans="1:2" ht="15.75" customHeight="1" x14ac:dyDescent="0.2">
      <c r="A778" s="83"/>
      <c r="B778" s="83"/>
    </row>
    <row r="779" spans="1:2" ht="15.75" customHeight="1" x14ac:dyDescent="0.2">
      <c r="A779" s="83"/>
      <c r="B779" s="83"/>
    </row>
    <row r="780" spans="1:2" ht="15.75" customHeight="1" x14ac:dyDescent="0.2">
      <c r="A780" s="83"/>
      <c r="B780" s="83"/>
    </row>
    <row r="781" spans="1:2" ht="15.75" customHeight="1" x14ac:dyDescent="0.2">
      <c r="A781" s="83"/>
      <c r="B781" s="83"/>
    </row>
    <row r="782" spans="1:2" ht="15.75" customHeight="1" x14ac:dyDescent="0.2">
      <c r="A782" s="83"/>
      <c r="B782" s="83"/>
    </row>
    <row r="783" spans="1:2" ht="15.75" customHeight="1" x14ac:dyDescent="0.2">
      <c r="A783" s="83"/>
      <c r="B783" s="83"/>
    </row>
    <row r="784" spans="1:2" ht="15.75" customHeight="1" x14ac:dyDescent="0.2">
      <c r="A784" s="83"/>
      <c r="B784" s="83"/>
    </row>
    <row r="785" spans="1:2" ht="15.75" customHeight="1" x14ac:dyDescent="0.2">
      <c r="A785" s="83"/>
      <c r="B785" s="83"/>
    </row>
    <row r="786" spans="1:2" ht="15.75" customHeight="1" x14ac:dyDescent="0.2">
      <c r="A786" s="83"/>
      <c r="B786" s="83"/>
    </row>
    <row r="787" spans="1:2" ht="15.75" customHeight="1" x14ac:dyDescent="0.2">
      <c r="A787" s="83"/>
      <c r="B787" s="83"/>
    </row>
    <row r="788" spans="1:2" ht="15.75" customHeight="1" x14ac:dyDescent="0.2">
      <c r="A788" s="83"/>
      <c r="B788" s="83"/>
    </row>
    <row r="789" spans="1:2" ht="15.75" customHeight="1" x14ac:dyDescent="0.2">
      <c r="A789" s="83"/>
      <c r="B789" s="83"/>
    </row>
    <row r="790" spans="1:2" ht="15.75" customHeight="1" x14ac:dyDescent="0.2">
      <c r="A790" s="83"/>
      <c r="B790" s="83"/>
    </row>
    <row r="791" spans="1:2" ht="15.75" customHeight="1" x14ac:dyDescent="0.2">
      <c r="A791" s="83"/>
      <c r="B791" s="83"/>
    </row>
    <row r="792" spans="1:2" ht="15.75" customHeight="1" x14ac:dyDescent="0.2">
      <c r="A792" s="83"/>
      <c r="B792" s="83"/>
    </row>
    <row r="793" spans="1:2" ht="15.75" customHeight="1" x14ac:dyDescent="0.2">
      <c r="A793" s="83"/>
      <c r="B793" s="83"/>
    </row>
    <row r="794" spans="1:2" ht="15.75" customHeight="1" x14ac:dyDescent="0.2">
      <c r="A794" s="83"/>
      <c r="B794" s="83"/>
    </row>
    <row r="795" spans="1:2" ht="15.75" customHeight="1" x14ac:dyDescent="0.2">
      <c r="A795" s="83"/>
      <c r="B795" s="83"/>
    </row>
    <row r="796" spans="1:2" ht="15.75" customHeight="1" x14ac:dyDescent="0.2">
      <c r="A796" s="83"/>
      <c r="B796" s="83"/>
    </row>
    <row r="797" spans="1:2" ht="15.75" customHeight="1" x14ac:dyDescent="0.2">
      <c r="A797" s="83"/>
      <c r="B797" s="83"/>
    </row>
    <row r="798" spans="1:2" ht="15.75" customHeight="1" x14ac:dyDescent="0.2">
      <c r="A798" s="83"/>
      <c r="B798" s="83"/>
    </row>
    <row r="799" spans="1:2" ht="15.75" customHeight="1" x14ac:dyDescent="0.2">
      <c r="A799" s="83"/>
      <c r="B799" s="83"/>
    </row>
    <row r="800" spans="1:2" ht="15.75" customHeight="1" x14ac:dyDescent="0.2">
      <c r="A800" s="83"/>
      <c r="B800" s="83"/>
    </row>
    <row r="801" spans="1:2" ht="15.75" customHeight="1" x14ac:dyDescent="0.2">
      <c r="A801" s="83"/>
      <c r="B801" s="83"/>
    </row>
    <row r="802" spans="1:2" ht="15.75" customHeight="1" x14ac:dyDescent="0.2">
      <c r="A802" s="83"/>
      <c r="B802" s="83"/>
    </row>
    <row r="803" spans="1:2" ht="15.75" customHeight="1" x14ac:dyDescent="0.2">
      <c r="A803" s="83"/>
      <c r="B803" s="83"/>
    </row>
    <row r="804" spans="1:2" ht="15.75" customHeight="1" x14ac:dyDescent="0.2">
      <c r="A804" s="83"/>
      <c r="B804" s="83"/>
    </row>
    <row r="805" spans="1:2" ht="15.75" customHeight="1" x14ac:dyDescent="0.2">
      <c r="A805" s="83"/>
      <c r="B805" s="83"/>
    </row>
    <row r="806" spans="1:2" ht="15.75" customHeight="1" x14ac:dyDescent="0.2">
      <c r="A806" s="83"/>
      <c r="B806" s="83"/>
    </row>
    <row r="807" spans="1:2" ht="15.75" customHeight="1" x14ac:dyDescent="0.2">
      <c r="A807" s="83"/>
      <c r="B807" s="83"/>
    </row>
    <row r="808" spans="1:2" ht="15.75" customHeight="1" x14ac:dyDescent="0.2">
      <c r="A808" s="83"/>
      <c r="B808" s="83"/>
    </row>
    <row r="809" spans="1:2" ht="15.75" customHeight="1" x14ac:dyDescent="0.2">
      <c r="A809" s="83"/>
      <c r="B809" s="83"/>
    </row>
    <row r="810" spans="1:2" ht="15.75" customHeight="1" x14ac:dyDescent="0.2">
      <c r="A810" s="83"/>
      <c r="B810" s="83"/>
    </row>
    <row r="811" spans="1:2" ht="15.75" customHeight="1" x14ac:dyDescent="0.2">
      <c r="A811" s="83"/>
      <c r="B811" s="83"/>
    </row>
    <row r="812" spans="1:2" ht="15.75" customHeight="1" x14ac:dyDescent="0.2">
      <c r="A812" s="83"/>
      <c r="B812" s="83"/>
    </row>
    <row r="813" spans="1:2" ht="15.75" customHeight="1" x14ac:dyDescent="0.2">
      <c r="A813" s="83"/>
      <c r="B813" s="83"/>
    </row>
    <row r="814" spans="1:2" ht="15.75" customHeight="1" x14ac:dyDescent="0.2">
      <c r="A814" s="83"/>
      <c r="B814" s="83"/>
    </row>
    <row r="815" spans="1:2" ht="15.75" customHeight="1" x14ac:dyDescent="0.2">
      <c r="A815" s="83"/>
      <c r="B815" s="83"/>
    </row>
    <row r="816" spans="1:2" ht="15.75" customHeight="1" x14ac:dyDescent="0.2">
      <c r="A816" s="83"/>
      <c r="B816" s="83"/>
    </row>
    <row r="817" spans="1:2" ht="15.75" customHeight="1" x14ac:dyDescent="0.2">
      <c r="A817" s="83"/>
      <c r="B817" s="83"/>
    </row>
    <row r="818" spans="1:2" ht="15.75" customHeight="1" x14ac:dyDescent="0.2">
      <c r="A818" s="83"/>
      <c r="B818" s="83"/>
    </row>
    <row r="819" spans="1:2" ht="15.75" customHeight="1" x14ac:dyDescent="0.2">
      <c r="A819" s="83"/>
      <c r="B819" s="83"/>
    </row>
    <row r="820" spans="1:2" ht="15.75" customHeight="1" x14ac:dyDescent="0.2">
      <c r="A820" s="83"/>
      <c r="B820" s="83"/>
    </row>
    <row r="821" spans="1:2" ht="15.75" customHeight="1" x14ac:dyDescent="0.2">
      <c r="A821" s="83"/>
      <c r="B821" s="83"/>
    </row>
    <row r="822" spans="1:2" ht="15.75" customHeight="1" x14ac:dyDescent="0.2">
      <c r="A822" s="83"/>
      <c r="B822" s="83"/>
    </row>
    <row r="823" spans="1:2" ht="15.75" customHeight="1" x14ac:dyDescent="0.2">
      <c r="A823" s="83"/>
      <c r="B823" s="83"/>
    </row>
    <row r="824" spans="1:2" ht="15.75" customHeight="1" x14ac:dyDescent="0.2">
      <c r="A824" s="83"/>
      <c r="B824" s="83"/>
    </row>
    <row r="825" spans="1:2" ht="15.75" customHeight="1" x14ac:dyDescent="0.2">
      <c r="A825" s="83"/>
      <c r="B825" s="83"/>
    </row>
    <row r="826" spans="1:2" ht="15.75" customHeight="1" x14ac:dyDescent="0.2">
      <c r="A826" s="83"/>
      <c r="B826" s="83"/>
    </row>
    <row r="827" spans="1:2" ht="15.75" customHeight="1" x14ac:dyDescent="0.2">
      <c r="A827" s="83"/>
      <c r="B827" s="83"/>
    </row>
    <row r="828" spans="1:2" ht="15.75" customHeight="1" x14ac:dyDescent="0.2">
      <c r="A828" s="83"/>
      <c r="B828" s="83"/>
    </row>
    <row r="829" spans="1:2" ht="15.75" customHeight="1" x14ac:dyDescent="0.2">
      <c r="A829" s="83"/>
      <c r="B829" s="83"/>
    </row>
    <row r="830" spans="1:2" ht="15.75" customHeight="1" x14ac:dyDescent="0.2">
      <c r="A830" s="83"/>
      <c r="B830" s="83"/>
    </row>
    <row r="831" spans="1:2" ht="15.75" customHeight="1" x14ac:dyDescent="0.2">
      <c r="A831" s="83"/>
      <c r="B831" s="83"/>
    </row>
    <row r="832" spans="1:2" ht="15.75" customHeight="1" x14ac:dyDescent="0.2">
      <c r="A832" s="83"/>
      <c r="B832" s="83"/>
    </row>
    <row r="833" spans="1:2" ht="15.75" customHeight="1" x14ac:dyDescent="0.2">
      <c r="A833" s="83"/>
      <c r="B833" s="83"/>
    </row>
    <row r="834" spans="1:2" ht="15.75" customHeight="1" x14ac:dyDescent="0.2">
      <c r="A834" s="83"/>
      <c r="B834" s="83"/>
    </row>
    <row r="835" spans="1:2" ht="15.75" customHeight="1" x14ac:dyDescent="0.2">
      <c r="A835" s="83"/>
      <c r="B835" s="83"/>
    </row>
    <row r="836" spans="1:2" ht="15.75" customHeight="1" x14ac:dyDescent="0.2">
      <c r="A836" s="83"/>
      <c r="B836" s="83"/>
    </row>
    <row r="837" spans="1:2" ht="15.75" customHeight="1" x14ac:dyDescent="0.2">
      <c r="A837" s="83"/>
      <c r="B837" s="83"/>
    </row>
    <row r="838" spans="1:2" ht="15.75" customHeight="1" x14ac:dyDescent="0.2">
      <c r="A838" s="83"/>
      <c r="B838" s="83"/>
    </row>
    <row r="839" spans="1:2" ht="15.75" customHeight="1" x14ac:dyDescent="0.2">
      <c r="A839" s="83"/>
      <c r="B839" s="83"/>
    </row>
    <row r="840" spans="1:2" ht="15.75" customHeight="1" x14ac:dyDescent="0.2">
      <c r="A840" s="83"/>
      <c r="B840" s="83"/>
    </row>
    <row r="841" spans="1:2" ht="15.75" customHeight="1" x14ac:dyDescent="0.2">
      <c r="A841" s="83"/>
      <c r="B841" s="83"/>
    </row>
    <row r="842" spans="1:2" ht="15.75" customHeight="1" x14ac:dyDescent="0.2">
      <c r="A842" s="83"/>
      <c r="B842" s="83"/>
    </row>
    <row r="843" spans="1:2" ht="15.75" customHeight="1" x14ac:dyDescent="0.2">
      <c r="A843" s="83"/>
      <c r="B843" s="83"/>
    </row>
    <row r="844" spans="1:2" ht="15.75" customHeight="1" x14ac:dyDescent="0.2">
      <c r="A844" s="83"/>
      <c r="B844" s="83"/>
    </row>
    <row r="845" spans="1:2" ht="15.75" customHeight="1" x14ac:dyDescent="0.2">
      <c r="A845" s="83"/>
      <c r="B845" s="83"/>
    </row>
    <row r="846" spans="1:2" ht="15.75" customHeight="1" x14ac:dyDescent="0.2">
      <c r="A846" s="83"/>
      <c r="B846" s="83"/>
    </row>
    <row r="847" spans="1:2" ht="15.75" customHeight="1" x14ac:dyDescent="0.2">
      <c r="A847" s="83"/>
      <c r="B847" s="83"/>
    </row>
    <row r="848" spans="1:2" ht="15.75" customHeight="1" x14ac:dyDescent="0.2">
      <c r="A848" s="83"/>
      <c r="B848" s="83"/>
    </row>
    <row r="849" spans="1:2" ht="15.75" customHeight="1" x14ac:dyDescent="0.2">
      <c r="A849" s="83"/>
      <c r="B849" s="83"/>
    </row>
    <row r="850" spans="1:2" ht="15.75" customHeight="1" x14ac:dyDescent="0.2">
      <c r="A850" s="83"/>
      <c r="B850" s="83"/>
    </row>
    <row r="851" spans="1:2" ht="15.75" customHeight="1" x14ac:dyDescent="0.2">
      <c r="A851" s="83"/>
      <c r="B851" s="83"/>
    </row>
    <row r="852" spans="1:2" ht="15.75" customHeight="1" x14ac:dyDescent="0.2">
      <c r="A852" s="83"/>
      <c r="B852" s="83"/>
    </row>
    <row r="853" spans="1:2" ht="15.75" customHeight="1" x14ac:dyDescent="0.2">
      <c r="A853" s="83"/>
      <c r="B853" s="83"/>
    </row>
    <row r="854" spans="1:2" ht="15.75" customHeight="1" x14ac:dyDescent="0.2">
      <c r="A854" s="83"/>
      <c r="B854" s="83"/>
    </row>
    <row r="855" spans="1:2" ht="15.75" customHeight="1" x14ac:dyDescent="0.2">
      <c r="A855" s="83"/>
      <c r="B855" s="83"/>
    </row>
    <row r="856" spans="1:2" ht="15.75" customHeight="1" x14ac:dyDescent="0.2">
      <c r="A856" s="83"/>
      <c r="B856" s="83"/>
    </row>
    <row r="857" spans="1:2" ht="15.75" customHeight="1" x14ac:dyDescent="0.2">
      <c r="A857" s="83"/>
      <c r="B857" s="83"/>
    </row>
    <row r="858" spans="1:2" ht="15.75" customHeight="1" x14ac:dyDescent="0.2">
      <c r="A858" s="83"/>
      <c r="B858" s="83"/>
    </row>
    <row r="859" spans="1:2" ht="15.75" customHeight="1" x14ac:dyDescent="0.2">
      <c r="A859" s="83"/>
      <c r="B859" s="83"/>
    </row>
    <row r="860" spans="1:2" ht="15.75" customHeight="1" x14ac:dyDescent="0.2">
      <c r="A860" s="83"/>
      <c r="B860" s="83"/>
    </row>
    <row r="861" spans="1:2" ht="15.75" customHeight="1" x14ac:dyDescent="0.2">
      <c r="A861" s="83"/>
      <c r="B861" s="83"/>
    </row>
    <row r="862" spans="1:2" ht="15.75" customHeight="1" x14ac:dyDescent="0.2">
      <c r="A862" s="83"/>
      <c r="B862" s="83"/>
    </row>
    <row r="863" spans="1:2" ht="15.75" customHeight="1" x14ac:dyDescent="0.2">
      <c r="A863" s="83"/>
      <c r="B863" s="83"/>
    </row>
    <row r="864" spans="1:2" ht="15.75" customHeight="1" x14ac:dyDescent="0.2">
      <c r="A864" s="83"/>
      <c r="B864" s="83"/>
    </row>
    <row r="865" spans="1:2" ht="15.75" customHeight="1" x14ac:dyDescent="0.2">
      <c r="A865" s="83"/>
      <c r="B865" s="83"/>
    </row>
    <row r="866" spans="1:2" ht="15.75" customHeight="1" x14ac:dyDescent="0.2">
      <c r="A866" s="83"/>
      <c r="B866" s="83"/>
    </row>
    <row r="867" spans="1:2" ht="15.75" customHeight="1" x14ac:dyDescent="0.2">
      <c r="A867" s="83"/>
      <c r="B867" s="83"/>
    </row>
    <row r="868" spans="1:2" ht="15.75" customHeight="1" x14ac:dyDescent="0.2">
      <c r="A868" s="83"/>
      <c r="B868" s="83"/>
    </row>
    <row r="869" spans="1:2" ht="15.75" customHeight="1" x14ac:dyDescent="0.2">
      <c r="A869" s="83"/>
      <c r="B869" s="83"/>
    </row>
    <row r="870" spans="1:2" ht="15.75" customHeight="1" x14ac:dyDescent="0.2">
      <c r="A870" s="83"/>
      <c r="B870" s="83"/>
    </row>
    <row r="871" spans="1:2" ht="15.75" customHeight="1" x14ac:dyDescent="0.2">
      <c r="A871" s="83"/>
      <c r="B871" s="83"/>
    </row>
    <row r="872" spans="1:2" ht="15.75" customHeight="1" x14ac:dyDescent="0.2">
      <c r="A872" s="83"/>
      <c r="B872" s="83"/>
    </row>
    <row r="873" spans="1:2" ht="15.75" customHeight="1" x14ac:dyDescent="0.2">
      <c r="A873" s="83"/>
      <c r="B873" s="83"/>
    </row>
    <row r="874" spans="1:2" ht="15.75" customHeight="1" x14ac:dyDescent="0.2">
      <c r="A874" s="83"/>
      <c r="B874" s="83"/>
    </row>
    <row r="875" spans="1:2" ht="15.75" customHeight="1" x14ac:dyDescent="0.2">
      <c r="A875" s="83"/>
      <c r="B875" s="83"/>
    </row>
    <row r="876" spans="1:2" ht="15.75" customHeight="1" x14ac:dyDescent="0.2">
      <c r="A876" s="83"/>
      <c r="B876" s="83"/>
    </row>
    <row r="877" spans="1:2" ht="15.75" customHeight="1" x14ac:dyDescent="0.2">
      <c r="A877" s="83"/>
      <c r="B877" s="83"/>
    </row>
    <row r="878" spans="1:2" ht="15.75" customHeight="1" x14ac:dyDescent="0.2">
      <c r="A878" s="83"/>
      <c r="B878" s="83"/>
    </row>
    <row r="879" spans="1:2" ht="15.75" customHeight="1" x14ac:dyDescent="0.2">
      <c r="A879" s="83"/>
      <c r="B879" s="83"/>
    </row>
    <row r="880" spans="1:2" ht="15.75" customHeight="1" x14ac:dyDescent="0.2">
      <c r="A880" s="83"/>
      <c r="B880" s="83"/>
    </row>
    <row r="881" spans="1:2" ht="15.75" customHeight="1" x14ac:dyDescent="0.2">
      <c r="A881" s="83"/>
      <c r="B881" s="83"/>
    </row>
    <row r="882" spans="1:2" ht="15.75" customHeight="1" x14ac:dyDescent="0.2">
      <c r="A882" s="83"/>
      <c r="B882" s="83"/>
    </row>
    <row r="883" spans="1:2" ht="15.75" customHeight="1" x14ac:dyDescent="0.2">
      <c r="A883" s="83"/>
      <c r="B883" s="83"/>
    </row>
    <row r="884" spans="1:2" ht="15.75" customHeight="1" x14ac:dyDescent="0.2">
      <c r="A884" s="83"/>
      <c r="B884" s="83"/>
    </row>
    <row r="885" spans="1:2" ht="15.75" customHeight="1" x14ac:dyDescent="0.2">
      <c r="A885" s="83"/>
      <c r="B885" s="83"/>
    </row>
    <row r="886" spans="1:2" ht="15.75" customHeight="1" x14ac:dyDescent="0.2">
      <c r="A886" s="83"/>
      <c r="B886" s="83"/>
    </row>
    <row r="887" spans="1:2" ht="15.75" customHeight="1" x14ac:dyDescent="0.2">
      <c r="A887" s="83"/>
      <c r="B887" s="83"/>
    </row>
    <row r="888" spans="1:2" ht="15.75" customHeight="1" x14ac:dyDescent="0.2">
      <c r="A888" s="83"/>
      <c r="B888" s="83"/>
    </row>
    <row r="889" spans="1:2" ht="15.75" customHeight="1" x14ac:dyDescent="0.2">
      <c r="A889" s="83"/>
      <c r="B889" s="83"/>
    </row>
    <row r="890" spans="1:2" ht="15.75" customHeight="1" x14ac:dyDescent="0.2">
      <c r="A890" s="83"/>
      <c r="B890" s="83"/>
    </row>
    <row r="891" spans="1:2" ht="15.75" customHeight="1" x14ac:dyDescent="0.2">
      <c r="A891" s="83"/>
      <c r="B891" s="83"/>
    </row>
    <row r="892" spans="1:2" ht="15.75" customHeight="1" x14ac:dyDescent="0.2">
      <c r="A892" s="83"/>
      <c r="B892" s="83"/>
    </row>
    <row r="893" spans="1:2" ht="15.75" customHeight="1" x14ac:dyDescent="0.2">
      <c r="A893" s="83"/>
      <c r="B893" s="83"/>
    </row>
    <row r="894" spans="1:2" ht="15.75" customHeight="1" x14ac:dyDescent="0.2">
      <c r="A894" s="83"/>
      <c r="B894" s="83"/>
    </row>
    <row r="895" spans="1:2" ht="15.75" customHeight="1" x14ac:dyDescent="0.2">
      <c r="A895" s="83"/>
      <c r="B895" s="83"/>
    </row>
    <row r="896" spans="1:2" ht="15.75" customHeight="1" x14ac:dyDescent="0.2">
      <c r="A896" s="83"/>
      <c r="B896" s="83"/>
    </row>
    <row r="897" spans="1:2" ht="15.75" customHeight="1" x14ac:dyDescent="0.2">
      <c r="A897" s="83"/>
      <c r="B897" s="83"/>
    </row>
    <row r="898" spans="1:2" ht="15.75" customHeight="1" x14ac:dyDescent="0.2">
      <c r="A898" s="83"/>
      <c r="B898" s="83"/>
    </row>
    <row r="899" spans="1:2" ht="15.75" customHeight="1" x14ac:dyDescent="0.2">
      <c r="A899" s="83"/>
      <c r="B899" s="83"/>
    </row>
    <row r="900" spans="1:2" ht="15.75" customHeight="1" x14ac:dyDescent="0.2">
      <c r="A900" s="83"/>
      <c r="B900" s="83"/>
    </row>
    <row r="901" spans="1:2" ht="15.75" customHeight="1" x14ac:dyDescent="0.2">
      <c r="A901" s="83"/>
      <c r="B901" s="83"/>
    </row>
    <row r="902" spans="1:2" ht="15.75" customHeight="1" x14ac:dyDescent="0.2">
      <c r="A902" s="83"/>
      <c r="B902" s="83"/>
    </row>
    <row r="903" spans="1:2" ht="15.75" customHeight="1" x14ac:dyDescent="0.2">
      <c r="A903" s="83"/>
      <c r="B903" s="83"/>
    </row>
    <row r="904" spans="1:2" ht="15.75" customHeight="1" x14ac:dyDescent="0.2">
      <c r="A904" s="83"/>
      <c r="B904" s="83"/>
    </row>
    <row r="905" spans="1:2" ht="15.75" customHeight="1" x14ac:dyDescent="0.2">
      <c r="A905" s="83"/>
      <c r="B905" s="83"/>
    </row>
    <row r="906" spans="1:2" ht="15.75" customHeight="1" x14ac:dyDescent="0.2">
      <c r="A906" s="83"/>
      <c r="B906" s="83"/>
    </row>
    <row r="907" spans="1:2" ht="15.75" customHeight="1" x14ac:dyDescent="0.2">
      <c r="A907" s="83"/>
      <c r="B907" s="83"/>
    </row>
    <row r="908" spans="1:2" ht="15.75" customHeight="1" x14ac:dyDescent="0.2">
      <c r="A908" s="83"/>
      <c r="B908" s="83"/>
    </row>
    <row r="909" spans="1:2" ht="15.75" customHeight="1" x14ac:dyDescent="0.2">
      <c r="A909" s="83"/>
      <c r="B909" s="83"/>
    </row>
    <row r="910" spans="1:2" ht="15.75" customHeight="1" x14ac:dyDescent="0.2">
      <c r="A910" s="83"/>
      <c r="B910" s="83"/>
    </row>
    <row r="911" spans="1:2" ht="15.75" customHeight="1" x14ac:dyDescent="0.2">
      <c r="A911" s="83"/>
      <c r="B911" s="83"/>
    </row>
    <row r="912" spans="1:2" ht="15.75" customHeight="1" x14ac:dyDescent="0.2">
      <c r="A912" s="83"/>
      <c r="B912" s="83"/>
    </row>
    <row r="913" spans="1:2" ht="15.75" customHeight="1" x14ac:dyDescent="0.2">
      <c r="A913" s="83"/>
      <c r="B913" s="83"/>
    </row>
    <row r="914" spans="1:2" ht="15.75" customHeight="1" x14ac:dyDescent="0.2">
      <c r="A914" s="83"/>
      <c r="B914" s="83"/>
    </row>
    <row r="915" spans="1:2" ht="15.75" customHeight="1" x14ac:dyDescent="0.2">
      <c r="A915" s="83"/>
      <c r="B915" s="83"/>
    </row>
    <row r="916" spans="1:2" ht="15.75" customHeight="1" x14ac:dyDescent="0.2">
      <c r="A916" s="83"/>
      <c r="B916" s="83"/>
    </row>
    <row r="917" spans="1:2" ht="15.75" customHeight="1" x14ac:dyDescent="0.2">
      <c r="A917" s="83"/>
      <c r="B917" s="83"/>
    </row>
    <row r="918" spans="1:2" ht="15.75" customHeight="1" x14ac:dyDescent="0.2">
      <c r="A918" s="83"/>
      <c r="B918" s="83"/>
    </row>
    <row r="919" spans="1:2" ht="15.75" customHeight="1" x14ac:dyDescent="0.2">
      <c r="A919" s="83"/>
      <c r="B919" s="83"/>
    </row>
    <row r="920" spans="1:2" ht="15.75" customHeight="1" x14ac:dyDescent="0.2">
      <c r="A920" s="83"/>
      <c r="B920" s="83"/>
    </row>
    <row r="921" spans="1:2" ht="15.75" customHeight="1" x14ac:dyDescent="0.2">
      <c r="A921" s="83"/>
      <c r="B921" s="83"/>
    </row>
    <row r="922" spans="1:2" ht="15.75" customHeight="1" x14ac:dyDescent="0.2">
      <c r="A922" s="83"/>
      <c r="B922" s="83"/>
    </row>
    <row r="923" spans="1:2" ht="15.75" customHeight="1" x14ac:dyDescent="0.2">
      <c r="A923" s="83"/>
      <c r="B923" s="83"/>
    </row>
    <row r="924" spans="1:2" ht="15.75" customHeight="1" x14ac:dyDescent="0.2">
      <c r="A924" s="83"/>
      <c r="B924" s="83"/>
    </row>
    <row r="925" spans="1:2" ht="15.75" customHeight="1" x14ac:dyDescent="0.2">
      <c r="A925" s="83"/>
      <c r="B925" s="83"/>
    </row>
    <row r="926" spans="1:2" ht="15.75" customHeight="1" x14ac:dyDescent="0.2">
      <c r="A926" s="83"/>
      <c r="B926" s="83"/>
    </row>
    <row r="927" spans="1:2" ht="15.75" customHeight="1" x14ac:dyDescent="0.2">
      <c r="A927" s="83"/>
      <c r="B927" s="83"/>
    </row>
    <row r="928" spans="1:2" ht="15.75" customHeight="1" x14ac:dyDescent="0.2">
      <c r="A928" s="83"/>
      <c r="B928" s="83"/>
    </row>
    <row r="929" spans="1:2" ht="15.75" customHeight="1" x14ac:dyDescent="0.2">
      <c r="A929" s="83"/>
      <c r="B929" s="83"/>
    </row>
    <row r="930" spans="1:2" ht="15.75" customHeight="1" x14ac:dyDescent="0.2">
      <c r="A930" s="83"/>
      <c r="B930" s="83"/>
    </row>
    <row r="931" spans="1:2" ht="15.75" customHeight="1" x14ac:dyDescent="0.2">
      <c r="A931" s="83"/>
      <c r="B931" s="83"/>
    </row>
    <row r="932" spans="1:2" ht="15.75" customHeight="1" x14ac:dyDescent="0.2">
      <c r="A932" s="83"/>
      <c r="B932" s="83"/>
    </row>
    <row r="933" spans="1:2" ht="15.75" customHeight="1" x14ac:dyDescent="0.2">
      <c r="A933" s="83"/>
      <c r="B933" s="83"/>
    </row>
    <row r="934" spans="1:2" ht="15.75" customHeight="1" x14ac:dyDescent="0.2">
      <c r="A934" s="83"/>
      <c r="B934" s="83"/>
    </row>
    <row r="935" spans="1:2" ht="15.75" customHeight="1" x14ac:dyDescent="0.2">
      <c r="A935" s="83"/>
      <c r="B935" s="83"/>
    </row>
    <row r="936" spans="1:2" ht="15.75" customHeight="1" x14ac:dyDescent="0.2">
      <c r="A936" s="83"/>
      <c r="B936" s="83"/>
    </row>
    <row r="937" spans="1:2" ht="15.75" customHeight="1" x14ac:dyDescent="0.2">
      <c r="A937" s="83"/>
      <c r="B937" s="83"/>
    </row>
    <row r="938" spans="1:2" ht="15.75" customHeight="1" x14ac:dyDescent="0.2">
      <c r="A938" s="83"/>
      <c r="B938" s="83"/>
    </row>
    <row r="939" spans="1:2" ht="15.75" customHeight="1" x14ac:dyDescent="0.2">
      <c r="A939" s="83"/>
      <c r="B939" s="83"/>
    </row>
    <row r="940" spans="1:2" ht="15.75" customHeight="1" x14ac:dyDescent="0.2">
      <c r="A940" s="83"/>
      <c r="B940" s="83"/>
    </row>
    <row r="941" spans="1:2" ht="15.75" customHeight="1" x14ac:dyDescent="0.2">
      <c r="A941" s="83"/>
      <c r="B941" s="83"/>
    </row>
    <row r="942" spans="1:2" ht="15.75" customHeight="1" x14ac:dyDescent="0.2">
      <c r="A942" s="83"/>
      <c r="B942" s="83"/>
    </row>
    <row r="943" spans="1:2" ht="15.75" customHeight="1" x14ac:dyDescent="0.2">
      <c r="A943" s="83"/>
      <c r="B943" s="83"/>
    </row>
    <row r="944" spans="1:2" ht="15.75" customHeight="1" x14ac:dyDescent="0.2">
      <c r="A944" s="83"/>
      <c r="B944" s="83"/>
    </row>
    <row r="945" spans="1:2" ht="15.75" customHeight="1" x14ac:dyDescent="0.2">
      <c r="A945" s="83"/>
      <c r="B945" s="83"/>
    </row>
    <row r="946" spans="1:2" ht="15.75" customHeight="1" x14ac:dyDescent="0.2">
      <c r="A946" s="83"/>
      <c r="B946" s="83"/>
    </row>
    <row r="947" spans="1:2" ht="15.75" customHeight="1" x14ac:dyDescent="0.2">
      <c r="A947" s="83"/>
      <c r="B947" s="83"/>
    </row>
    <row r="948" spans="1:2" ht="15.75" customHeight="1" x14ac:dyDescent="0.2">
      <c r="A948" s="83"/>
      <c r="B948" s="83"/>
    </row>
    <row r="949" spans="1:2" ht="15.75" customHeight="1" x14ac:dyDescent="0.2">
      <c r="A949" s="83"/>
      <c r="B949" s="83"/>
    </row>
    <row r="950" spans="1:2" ht="15.75" customHeight="1" x14ac:dyDescent="0.2">
      <c r="A950" s="83"/>
      <c r="B950" s="83"/>
    </row>
    <row r="951" spans="1:2" ht="15.75" customHeight="1" x14ac:dyDescent="0.2">
      <c r="A951" s="83"/>
      <c r="B951" s="83"/>
    </row>
    <row r="952" spans="1:2" ht="15.75" customHeight="1" x14ac:dyDescent="0.2">
      <c r="A952" s="83"/>
      <c r="B952" s="83"/>
    </row>
    <row r="953" spans="1:2" ht="15.75" customHeight="1" x14ac:dyDescent="0.2">
      <c r="A953" s="83"/>
      <c r="B953" s="83"/>
    </row>
    <row r="954" spans="1:2" ht="15.75" customHeight="1" x14ac:dyDescent="0.2">
      <c r="A954" s="83"/>
      <c r="B954" s="83"/>
    </row>
    <row r="955" spans="1:2" ht="15.75" customHeight="1" x14ac:dyDescent="0.2">
      <c r="A955" s="83"/>
      <c r="B955" s="83"/>
    </row>
    <row r="956" spans="1:2" ht="15.75" customHeight="1" x14ac:dyDescent="0.2">
      <c r="A956" s="83"/>
      <c r="B956" s="83"/>
    </row>
    <row r="957" spans="1:2" ht="15.75" customHeight="1" x14ac:dyDescent="0.2">
      <c r="A957" s="83"/>
      <c r="B957" s="83"/>
    </row>
    <row r="958" spans="1:2" ht="15.75" customHeight="1" x14ac:dyDescent="0.2">
      <c r="A958" s="83"/>
      <c r="B958" s="83"/>
    </row>
    <row r="959" spans="1:2" ht="15.75" customHeight="1" x14ac:dyDescent="0.2">
      <c r="A959" s="83"/>
      <c r="B959" s="83"/>
    </row>
    <row r="960" spans="1:2" ht="15.75" customHeight="1" x14ac:dyDescent="0.2">
      <c r="A960" s="83"/>
      <c r="B960" s="83"/>
    </row>
    <row r="961" spans="1:2" ht="15.75" customHeight="1" x14ac:dyDescent="0.2">
      <c r="A961" s="83"/>
      <c r="B961" s="83"/>
    </row>
    <row r="962" spans="1:2" ht="15.75" customHeight="1" x14ac:dyDescent="0.2">
      <c r="A962" s="83"/>
      <c r="B962" s="83"/>
    </row>
    <row r="963" spans="1:2" ht="15.75" customHeight="1" x14ac:dyDescent="0.2">
      <c r="A963" s="83"/>
      <c r="B963" s="83"/>
    </row>
    <row r="964" spans="1:2" ht="15.75" customHeight="1" x14ac:dyDescent="0.2">
      <c r="A964" s="83"/>
      <c r="B964" s="83"/>
    </row>
    <row r="965" spans="1:2" ht="15.75" customHeight="1" x14ac:dyDescent="0.2">
      <c r="A965" s="83"/>
      <c r="B965" s="83"/>
    </row>
    <row r="966" spans="1:2" ht="15.75" customHeight="1" x14ac:dyDescent="0.2">
      <c r="A966" s="83"/>
      <c r="B966" s="83"/>
    </row>
    <row r="967" spans="1:2" ht="15.75" customHeight="1" x14ac:dyDescent="0.2">
      <c r="A967" s="83"/>
      <c r="B967" s="83"/>
    </row>
    <row r="968" spans="1:2" ht="15.75" customHeight="1" x14ac:dyDescent="0.2">
      <c r="A968" s="83"/>
      <c r="B968" s="83"/>
    </row>
    <row r="969" spans="1:2" ht="15.75" customHeight="1" x14ac:dyDescent="0.2">
      <c r="A969" s="83"/>
      <c r="B969" s="83"/>
    </row>
    <row r="970" spans="1:2" ht="15.75" customHeight="1" x14ac:dyDescent="0.2">
      <c r="A970" s="83"/>
      <c r="B970" s="83"/>
    </row>
    <row r="971" spans="1:2" ht="15.75" customHeight="1" x14ac:dyDescent="0.2">
      <c r="A971" s="83"/>
      <c r="B971" s="83"/>
    </row>
    <row r="972" spans="1:2" ht="15.75" customHeight="1" x14ac:dyDescent="0.2">
      <c r="A972" s="83"/>
      <c r="B972" s="83"/>
    </row>
    <row r="973" spans="1:2" ht="15.75" customHeight="1" x14ac:dyDescent="0.2">
      <c r="A973" s="83"/>
      <c r="B973" s="83"/>
    </row>
    <row r="974" spans="1:2" ht="15.75" customHeight="1" x14ac:dyDescent="0.2">
      <c r="A974" s="83"/>
      <c r="B974" s="83"/>
    </row>
    <row r="975" spans="1:2" ht="15.75" customHeight="1" x14ac:dyDescent="0.2">
      <c r="A975" s="83"/>
      <c r="B975" s="83"/>
    </row>
    <row r="976" spans="1:2" ht="15.75" customHeight="1" x14ac:dyDescent="0.2">
      <c r="A976" s="83"/>
      <c r="B976" s="83"/>
    </row>
    <row r="977" spans="1:2" ht="15.75" customHeight="1" x14ac:dyDescent="0.2">
      <c r="A977" s="83"/>
      <c r="B977" s="83"/>
    </row>
    <row r="978" spans="1:2" ht="15.75" customHeight="1" x14ac:dyDescent="0.2">
      <c r="A978" s="83"/>
      <c r="B978" s="83"/>
    </row>
    <row r="979" spans="1:2" ht="15.75" customHeight="1" x14ac:dyDescent="0.2">
      <c r="A979" s="83"/>
      <c r="B979" s="83"/>
    </row>
    <row r="980" spans="1:2" ht="15.75" customHeight="1" x14ac:dyDescent="0.2">
      <c r="A980" s="83"/>
      <c r="B980" s="83"/>
    </row>
    <row r="981" spans="1:2" ht="15.75" customHeight="1" x14ac:dyDescent="0.2">
      <c r="A981" s="83"/>
      <c r="B981" s="83"/>
    </row>
    <row r="982" spans="1:2" ht="15.75" customHeight="1" x14ac:dyDescent="0.2">
      <c r="A982" s="83"/>
      <c r="B982" s="83"/>
    </row>
    <row r="983" spans="1:2" ht="15.75" customHeight="1" x14ac:dyDescent="0.2">
      <c r="A983" s="83"/>
      <c r="B983" s="83"/>
    </row>
    <row r="984" spans="1:2" ht="15.75" customHeight="1" x14ac:dyDescent="0.2">
      <c r="A984" s="83"/>
      <c r="B984" s="83"/>
    </row>
  </sheetData>
  <mergeCells count="31">
    <mergeCell ref="J1:J2"/>
    <mergeCell ref="A3:A13"/>
    <mergeCell ref="B3:B5"/>
    <mergeCell ref="B6:B9"/>
    <mergeCell ref="B10:B13"/>
    <mergeCell ref="C10:C13"/>
    <mergeCell ref="D10:D13"/>
    <mergeCell ref="E10:E13"/>
    <mergeCell ref="F10:F13"/>
    <mergeCell ref="G10:G13"/>
    <mergeCell ref="A1:A2"/>
    <mergeCell ref="B1:B2"/>
    <mergeCell ref="C1:C2"/>
    <mergeCell ref="D1:G1"/>
    <mergeCell ref="H1:H2"/>
    <mergeCell ref="I1:I2"/>
    <mergeCell ref="L10:L13"/>
    <mergeCell ref="A30:A36"/>
    <mergeCell ref="A22:A29"/>
    <mergeCell ref="B22:B25"/>
    <mergeCell ref="B26:B27"/>
    <mergeCell ref="B28:B29"/>
    <mergeCell ref="B31:B32"/>
    <mergeCell ref="B33:B36"/>
    <mergeCell ref="H10:H13"/>
    <mergeCell ref="I10:I13"/>
    <mergeCell ref="J10:J13"/>
    <mergeCell ref="A14:A21"/>
    <mergeCell ref="B14:B15"/>
    <mergeCell ref="B16:B17"/>
    <mergeCell ref="B18:B21"/>
  </mergeCells>
  <phoneticPr fontId="17" type="noConversion"/>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4" tint="0.59999389629810485"/>
    <pageSetUpPr fitToPage="1"/>
  </sheetPr>
  <dimension ref="B1:E20"/>
  <sheetViews>
    <sheetView showGridLines="0" zoomScale="60" zoomScaleNormal="60" workbookViewId="0">
      <selection activeCell="E2" sqref="E2"/>
    </sheetView>
  </sheetViews>
  <sheetFormatPr defaultColWidth="9" defaultRowHeight="15" x14ac:dyDescent="0.25"/>
  <cols>
    <col min="1" max="1" width="5" customWidth="1"/>
    <col min="2" max="2" width="56.42578125" customWidth="1"/>
    <col min="3" max="3" width="42.28515625" customWidth="1"/>
    <col min="4" max="4" width="83.5703125" customWidth="1"/>
    <col min="5" max="5" width="17.42578125" customWidth="1"/>
  </cols>
  <sheetData>
    <row r="1" spans="2:5" ht="15.75" thickBot="1" x14ac:dyDescent="0.3"/>
    <row r="2" spans="2:5" ht="53.25" customHeight="1" thickBot="1" x14ac:dyDescent="0.3">
      <c r="B2" s="22" t="s">
        <v>402</v>
      </c>
      <c r="C2" s="13" t="s">
        <v>27</v>
      </c>
      <c r="D2" s="14" t="s">
        <v>24</v>
      </c>
      <c r="E2" s="141" t="s">
        <v>273</v>
      </c>
    </row>
    <row r="3" spans="2:5" ht="78" customHeight="1" x14ac:dyDescent="0.25">
      <c r="B3" s="152" t="s">
        <v>403</v>
      </c>
      <c r="C3" s="15" t="s">
        <v>214</v>
      </c>
      <c r="D3" s="23" t="s">
        <v>215</v>
      </c>
      <c r="E3" s="148" t="s">
        <v>274</v>
      </c>
    </row>
    <row r="4" spans="2:5" ht="56.25" x14ac:dyDescent="0.25">
      <c r="B4" s="218" t="s">
        <v>404</v>
      </c>
      <c r="C4" s="26" t="s">
        <v>25</v>
      </c>
      <c r="D4" s="27" t="s">
        <v>37</v>
      </c>
      <c r="E4" s="220" t="s">
        <v>276</v>
      </c>
    </row>
    <row r="5" spans="2:5" ht="75" x14ac:dyDescent="0.25">
      <c r="B5" s="218"/>
      <c r="C5" s="24" t="s">
        <v>26</v>
      </c>
      <c r="D5" s="25" t="s">
        <v>38</v>
      </c>
      <c r="E5" s="220"/>
    </row>
    <row r="6" spans="2:5" ht="62.25" customHeight="1" x14ac:dyDescent="0.25">
      <c r="B6" s="218"/>
      <c r="C6" s="26" t="s">
        <v>279</v>
      </c>
      <c r="D6" s="16" t="s">
        <v>280</v>
      </c>
      <c r="E6" s="149" t="s">
        <v>357</v>
      </c>
    </row>
    <row r="7" spans="2:5" ht="62.25" customHeight="1" x14ac:dyDescent="0.25">
      <c r="B7" s="218"/>
      <c r="C7" s="102" t="s">
        <v>277</v>
      </c>
      <c r="D7" s="16" t="s">
        <v>278</v>
      </c>
      <c r="E7" s="150" t="s">
        <v>356</v>
      </c>
    </row>
    <row r="8" spans="2:5" ht="62.25" customHeight="1" x14ac:dyDescent="0.25">
      <c r="B8" s="218"/>
      <c r="C8" s="24" t="s">
        <v>373</v>
      </c>
      <c r="D8" s="147" t="s">
        <v>372</v>
      </c>
      <c r="E8" s="148" t="s">
        <v>275</v>
      </c>
    </row>
    <row r="9" spans="2:5" ht="57" thickBot="1" x14ac:dyDescent="0.3">
      <c r="B9" s="219"/>
      <c r="C9" s="103" t="s">
        <v>358</v>
      </c>
      <c r="D9" s="28" t="s">
        <v>335</v>
      </c>
      <c r="E9" s="148" t="s">
        <v>275</v>
      </c>
    </row>
    <row r="10" spans="2:5" ht="62.25" customHeight="1" x14ac:dyDescent="0.25">
      <c r="B10" s="221" t="s">
        <v>405</v>
      </c>
      <c r="C10" s="142" t="s">
        <v>378</v>
      </c>
      <c r="D10" s="143" t="s">
        <v>28</v>
      </c>
      <c r="E10" s="148" t="s">
        <v>380</v>
      </c>
    </row>
    <row r="11" spans="2:5" ht="41.65" customHeight="1" x14ac:dyDescent="0.25">
      <c r="B11" s="222"/>
      <c r="C11" s="144" t="s">
        <v>379</v>
      </c>
      <c r="D11" s="16" t="s">
        <v>292</v>
      </c>
      <c r="E11" s="148" t="s">
        <v>380</v>
      </c>
    </row>
    <row r="12" spans="2:5" ht="62.25" customHeight="1" x14ac:dyDescent="0.25">
      <c r="B12" s="222"/>
      <c r="C12" s="144" t="s">
        <v>374</v>
      </c>
      <c r="D12" s="16" t="s">
        <v>337</v>
      </c>
      <c r="E12" s="148" t="s">
        <v>275</v>
      </c>
    </row>
    <row r="13" spans="2:5" ht="62.25" customHeight="1" thickBot="1" x14ac:dyDescent="0.3">
      <c r="B13" s="223"/>
      <c r="C13" s="145" t="s">
        <v>382</v>
      </c>
      <c r="D13" s="146" t="s">
        <v>284</v>
      </c>
      <c r="E13" s="148" t="s">
        <v>380</v>
      </c>
    </row>
    <row r="15" spans="2:5" ht="14.25" customHeight="1" x14ac:dyDescent="0.25"/>
    <row r="16" spans="2:5" ht="14.25" customHeight="1" x14ac:dyDescent="0.25"/>
    <row r="18" ht="14.25" customHeight="1" x14ac:dyDescent="0.25"/>
    <row r="19" ht="14.25" customHeight="1" x14ac:dyDescent="0.25"/>
    <row r="20" ht="14.65" customHeight="1" x14ac:dyDescent="0.25"/>
  </sheetData>
  <mergeCells count="3">
    <mergeCell ref="B4:B9"/>
    <mergeCell ref="E4:E5"/>
    <mergeCell ref="B10:B13"/>
  </mergeCells>
  <phoneticPr fontId="17" type="noConversion"/>
  <hyperlinks>
    <hyperlink ref="E3" r:id="rId1" display="OSS@&gt;@" xr:uid="{5218C310-759D-4187-B787-AE226E2F6284}"/>
  </hyperlinks>
  <pageMargins left="0.7" right="0.7" top="0.75" bottom="0.75" header="0.3" footer="0.3"/>
  <pageSetup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5" tint="0.59999389629810485"/>
    <pageSetUpPr fitToPage="1"/>
  </sheetPr>
  <dimension ref="A2:I48"/>
  <sheetViews>
    <sheetView topLeftCell="A4" zoomScale="90" zoomScaleNormal="90" zoomScaleSheetLayoutView="110" workbookViewId="0">
      <selection activeCell="D6" sqref="D6"/>
    </sheetView>
  </sheetViews>
  <sheetFormatPr defaultColWidth="9" defaultRowHeight="15" x14ac:dyDescent="0.25"/>
  <cols>
    <col min="1" max="1" width="24" customWidth="1"/>
    <col min="2" max="3" width="29.140625" customWidth="1"/>
    <col min="4" max="4" width="41.7109375" customWidth="1"/>
    <col min="5" max="5" width="10" style="1" customWidth="1"/>
    <col min="6" max="6" width="47.28515625" customWidth="1"/>
    <col min="7" max="7" width="28.7109375" customWidth="1"/>
    <col min="8" max="8" width="18.85546875" customWidth="1"/>
  </cols>
  <sheetData>
    <row r="2" spans="1:9" s="6" customFormat="1" ht="34.5" customHeight="1" x14ac:dyDescent="0.3">
      <c r="A2" s="5" t="s">
        <v>7</v>
      </c>
      <c r="B2" s="7" t="s">
        <v>481</v>
      </c>
      <c r="C2" s="163" t="s">
        <v>350</v>
      </c>
      <c r="D2" s="7" t="s">
        <v>19</v>
      </c>
      <c r="E2" s="11" t="s">
        <v>2</v>
      </c>
      <c r="F2" s="7" t="s">
        <v>17</v>
      </c>
      <c r="G2" s="7" t="s">
        <v>231</v>
      </c>
      <c r="H2" s="8" t="s">
        <v>18</v>
      </c>
      <c r="I2" s="7"/>
    </row>
    <row r="3" spans="1:9" x14ac:dyDescent="0.25">
      <c r="A3" s="12" t="s">
        <v>30</v>
      </c>
      <c r="B3" t="s">
        <v>469</v>
      </c>
      <c r="C3" s="164" t="s">
        <v>487</v>
      </c>
      <c r="D3" t="s">
        <v>68</v>
      </c>
      <c r="E3" s="162" t="s">
        <v>3</v>
      </c>
      <c r="F3" s="29" t="s">
        <v>66</v>
      </c>
      <c r="G3" s="29" t="s">
        <v>227</v>
      </c>
      <c r="H3" t="s">
        <v>20</v>
      </c>
    </row>
    <row r="4" spans="1:9" x14ac:dyDescent="0.25">
      <c r="A4" t="s">
        <v>460</v>
      </c>
      <c r="B4" t="s">
        <v>473</v>
      </c>
      <c r="C4" s="164" t="s">
        <v>485</v>
      </c>
      <c r="D4" t="s">
        <v>69</v>
      </c>
      <c r="E4" s="10" t="s">
        <v>4</v>
      </c>
      <c r="F4" t="s">
        <v>208</v>
      </c>
      <c r="G4" t="s">
        <v>226</v>
      </c>
      <c r="H4" t="s">
        <v>21</v>
      </c>
    </row>
    <row r="5" spans="1:9" x14ac:dyDescent="0.25">
      <c r="A5" s="12" t="s">
        <v>39</v>
      </c>
      <c r="B5" t="s">
        <v>478</v>
      </c>
      <c r="C5" s="164" t="s">
        <v>486</v>
      </c>
      <c r="D5" s="35" t="s">
        <v>206</v>
      </c>
      <c r="E5" s="10" t="s">
        <v>4</v>
      </c>
      <c r="F5" s="29" t="s">
        <v>35</v>
      </c>
      <c r="G5" t="s">
        <v>237</v>
      </c>
      <c r="H5" t="s">
        <v>23</v>
      </c>
    </row>
    <row r="6" spans="1:9" x14ac:dyDescent="0.25">
      <c r="A6" s="12" t="s">
        <v>40</v>
      </c>
      <c r="B6" t="s">
        <v>480</v>
      </c>
      <c r="C6" s="164" t="s">
        <v>488</v>
      </c>
      <c r="D6" t="s">
        <v>281</v>
      </c>
      <c r="E6" s="162" t="s">
        <v>3</v>
      </c>
      <c r="F6" s="29" t="s">
        <v>36</v>
      </c>
      <c r="G6" s="29" t="s">
        <v>238</v>
      </c>
      <c r="H6" t="s">
        <v>22</v>
      </c>
    </row>
    <row r="7" spans="1:9" x14ac:dyDescent="0.25">
      <c r="A7" s="12" t="s">
        <v>31</v>
      </c>
      <c r="B7" t="s">
        <v>489</v>
      </c>
      <c r="C7" s="164" t="s">
        <v>484</v>
      </c>
      <c r="D7" s="161" t="s">
        <v>355</v>
      </c>
      <c r="E7" s="10" t="s">
        <v>4</v>
      </c>
      <c r="F7" s="29" t="s">
        <v>34</v>
      </c>
      <c r="G7" s="29" t="s">
        <v>233</v>
      </c>
    </row>
    <row r="8" spans="1:9" x14ac:dyDescent="0.25">
      <c r="A8" s="12" t="s">
        <v>32</v>
      </c>
      <c r="B8" t="s">
        <v>479</v>
      </c>
      <c r="D8" t="s">
        <v>236</v>
      </c>
      <c r="E8" s="10" t="s">
        <v>4</v>
      </c>
      <c r="F8" s="29" t="s">
        <v>67</v>
      </c>
      <c r="G8" s="29" t="s">
        <v>41</v>
      </c>
    </row>
    <row r="9" spans="1:9" x14ac:dyDescent="0.25">
      <c r="A9" s="12" t="s">
        <v>33</v>
      </c>
      <c r="B9" t="s">
        <v>490</v>
      </c>
      <c r="D9" s="161" t="s">
        <v>353</v>
      </c>
      <c r="E9" s="10" t="s">
        <v>4</v>
      </c>
      <c r="F9" s="29" t="s">
        <v>210</v>
      </c>
      <c r="G9" s="29"/>
    </row>
    <row r="10" spans="1:9" ht="14.85" customHeight="1" x14ac:dyDescent="0.25">
      <c r="B10" t="s">
        <v>413</v>
      </c>
      <c r="D10" t="s">
        <v>376</v>
      </c>
      <c r="E10" s="10" t="s">
        <v>4</v>
      </c>
      <c r="F10" s="29" t="s">
        <v>211</v>
      </c>
      <c r="G10" s="29"/>
    </row>
    <row r="11" spans="1:9" x14ac:dyDescent="0.25">
      <c r="B11" t="s">
        <v>427</v>
      </c>
      <c r="D11" s="161" t="s">
        <v>375</v>
      </c>
      <c r="E11" s="10" t="s">
        <v>4</v>
      </c>
      <c r="F11" s="29" t="s">
        <v>205</v>
      </c>
      <c r="G11" s="29"/>
    </row>
    <row r="12" spans="1:9" x14ac:dyDescent="0.25">
      <c r="B12" t="s">
        <v>416</v>
      </c>
      <c r="D12" s="161" t="s">
        <v>377</v>
      </c>
      <c r="E12" s="10" t="s">
        <v>4</v>
      </c>
      <c r="F12" s="29" t="s">
        <v>212</v>
      </c>
      <c r="G12" s="29"/>
    </row>
    <row r="13" spans="1:9" x14ac:dyDescent="0.25">
      <c r="B13" t="s">
        <v>471</v>
      </c>
      <c r="D13" s="161" t="s">
        <v>381</v>
      </c>
      <c r="E13" s="10" t="s">
        <v>4</v>
      </c>
      <c r="F13" s="29" t="s">
        <v>41</v>
      </c>
      <c r="G13" s="29"/>
    </row>
    <row r="14" spans="1:9" x14ac:dyDescent="0.25">
      <c r="B14" t="s">
        <v>422</v>
      </c>
      <c r="D14" t="s">
        <v>207</v>
      </c>
      <c r="E14" s="162" t="s">
        <v>3</v>
      </c>
    </row>
    <row r="15" spans="1:9" x14ac:dyDescent="0.25">
      <c r="B15" t="s">
        <v>470</v>
      </c>
      <c r="D15" t="s">
        <v>29</v>
      </c>
    </row>
    <row r="16" spans="1:9" x14ac:dyDescent="0.25">
      <c r="B16" t="s">
        <v>475</v>
      </c>
    </row>
    <row r="17" spans="2:4" x14ac:dyDescent="0.25">
      <c r="B17" t="s">
        <v>428</v>
      </c>
    </row>
    <row r="18" spans="2:4" x14ac:dyDescent="0.25">
      <c r="B18" t="s">
        <v>417</v>
      </c>
    </row>
    <row r="19" spans="2:4" x14ac:dyDescent="0.25">
      <c r="B19" t="s">
        <v>414</v>
      </c>
    </row>
    <row r="20" spans="2:4" x14ac:dyDescent="0.25">
      <c r="B20" t="s">
        <v>437</v>
      </c>
    </row>
    <row r="21" spans="2:4" x14ac:dyDescent="0.25">
      <c r="B21" t="s">
        <v>63</v>
      </c>
      <c r="C21" s="159" t="s">
        <v>484</v>
      </c>
      <c r="D21" s="4" t="s">
        <v>461</v>
      </c>
    </row>
    <row r="22" spans="2:4" x14ac:dyDescent="0.25">
      <c r="B22" t="s">
        <v>421</v>
      </c>
      <c r="C22" s="159" t="s">
        <v>484</v>
      </c>
      <c r="D22" s="4" t="s">
        <v>462</v>
      </c>
    </row>
    <row r="23" spans="2:4" x14ac:dyDescent="0.25">
      <c r="B23" t="s">
        <v>423</v>
      </c>
      <c r="C23" s="159" t="s">
        <v>484</v>
      </c>
      <c r="D23" s="4" t="s">
        <v>463</v>
      </c>
    </row>
    <row r="24" spans="2:4" x14ac:dyDescent="0.25">
      <c r="B24" t="s">
        <v>426</v>
      </c>
      <c r="C24" s="159" t="s">
        <v>484</v>
      </c>
      <c r="D24" s="4" t="s">
        <v>464</v>
      </c>
    </row>
    <row r="25" spans="2:4" x14ac:dyDescent="0.25">
      <c r="B25" t="s">
        <v>415</v>
      </c>
      <c r="C25" s="159" t="s">
        <v>484</v>
      </c>
      <c r="D25" s="4" t="s">
        <v>465</v>
      </c>
    </row>
    <row r="26" spans="2:4" x14ac:dyDescent="0.25">
      <c r="B26" t="s">
        <v>429</v>
      </c>
      <c r="C26" s="159" t="s">
        <v>484</v>
      </c>
      <c r="D26" s="4" t="s">
        <v>466</v>
      </c>
    </row>
    <row r="27" spans="2:4" x14ac:dyDescent="0.25">
      <c r="B27" t="s">
        <v>203</v>
      </c>
    </row>
    <row r="28" spans="2:4" x14ac:dyDescent="0.25">
      <c r="B28" t="s">
        <v>474</v>
      </c>
    </row>
    <row r="29" spans="2:4" x14ac:dyDescent="0.25">
      <c r="B29" t="s">
        <v>419</v>
      </c>
    </row>
    <row r="30" spans="2:4" x14ac:dyDescent="0.25">
      <c r="B30" t="s">
        <v>418</v>
      </c>
      <c r="C30" s="159" t="s">
        <v>492</v>
      </c>
      <c r="D30" s="151" t="s">
        <v>383</v>
      </c>
    </row>
    <row r="31" spans="2:4" x14ac:dyDescent="0.25">
      <c r="B31" t="s">
        <v>420</v>
      </c>
      <c r="C31" s="159" t="s">
        <v>492</v>
      </c>
      <c r="D31" s="151" t="s">
        <v>384</v>
      </c>
    </row>
    <row r="32" spans="2:4" x14ac:dyDescent="0.25">
      <c r="B32" t="s">
        <v>476</v>
      </c>
      <c r="C32" s="159" t="s">
        <v>492</v>
      </c>
      <c r="D32" s="151" t="s">
        <v>385</v>
      </c>
    </row>
    <row r="33" spans="2:4" x14ac:dyDescent="0.25">
      <c r="B33" t="s">
        <v>472</v>
      </c>
      <c r="C33" s="159" t="s">
        <v>492</v>
      </c>
      <c r="D33" s="151" t="s">
        <v>386</v>
      </c>
    </row>
    <row r="34" spans="2:4" x14ac:dyDescent="0.25">
      <c r="B34" t="s">
        <v>70</v>
      </c>
      <c r="C34" s="159" t="s">
        <v>492</v>
      </c>
      <c r="D34" s="151" t="s">
        <v>387</v>
      </c>
    </row>
    <row r="35" spans="2:4" x14ac:dyDescent="0.25">
      <c r="B35" t="s">
        <v>477</v>
      </c>
      <c r="C35" s="159" t="s">
        <v>492</v>
      </c>
      <c r="D35" s="151" t="s">
        <v>388</v>
      </c>
    </row>
    <row r="36" spans="2:4" x14ac:dyDescent="0.25">
      <c r="B36" t="s">
        <v>430</v>
      </c>
      <c r="C36" s="159" t="s">
        <v>492</v>
      </c>
      <c r="D36" s="151" t="s">
        <v>389</v>
      </c>
    </row>
    <row r="37" spans="2:4" x14ac:dyDescent="0.25">
      <c r="B37" t="s">
        <v>230</v>
      </c>
      <c r="C37" s="159" t="s">
        <v>492</v>
      </c>
      <c r="D37" s="151" t="s">
        <v>390</v>
      </c>
    </row>
    <row r="38" spans="2:4" x14ac:dyDescent="0.25">
      <c r="B38" t="s">
        <v>411</v>
      </c>
      <c r="C38" s="159" t="s">
        <v>492</v>
      </c>
      <c r="D38" s="151" t="s">
        <v>391</v>
      </c>
    </row>
    <row r="39" spans="2:4" x14ac:dyDescent="0.25">
      <c r="B39" t="s">
        <v>436</v>
      </c>
      <c r="C39" s="159" t="s">
        <v>492</v>
      </c>
      <c r="D39" s="151" t="s">
        <v>392</v>
      </c>
    </row>
    <row r="40" spans="2:4" x14ac:dyDescent="0.25">
      <c r="B40" t="s">
        <v>438</v>
      </c>
      <c r="C40" s="159" t="s">
        <v>492</v>
      </c>
      <c r="D40" s="151" t="s">
        <v>393</v>
      </c>
    </row>
    <row r="41" spans="2:4" x14ac:dyDescent="0.25">
      <c r="B41" t="s">
        <v>410</v>
      </c>
      <c r="C41" s="159" t="s">
        <v>492</v>
      </c>
      <c r="D41" s="151" t="s">
        <v>394</v>
      </c>
    </row>
    <row r="42" spans="2:4" x14ac:dyDescent="0.25">
      <c r="B42" t="s">
        <v>491</v>
      </c>
      <c r="C42" s="159" t="s">
        <v>492</v>
      </c>
      <c r="D42" s="151" t="s">
        <v>395</v>
      </c>
    </row>
    <row r="43" spans="2:4" x14ac:dyDescent="0.25">
      <c r="B43" t="s">
        <v>439</v>
      </c>
      <c r="C43" s="159" t="s">
        <v>492</v>
      </c>
      <c r="D43" s="151" t="s">
        <v>396</v>
      </c>
    </row>
    <row r="44" spans="2:4" x14ac:dyDescent="0.25">
      <c r="B44" s="160" t="s">
        <v>493</v>
      </c>
      <c r="C44" s="159" t="s">
        <v>492</v>
      </c>
      <c r="D44" s="151" t="s">
        <v>397</v>
      </c>
    </row>
    <row r="45" spans="2:4" x14ac:dyDescent="0.25">
      <c r="C45" s="159" t="s">
        <v>492</v>
      </c>
      <c r="D45" s="151" t="s">
        <v>398</v>
      </c>
    </row>
    <row r="46" spans="2:4" x14ac:dyDescent="0.25">
      <c r="C46" s="159" t="s">
        <v>492</v>
      </c>
      <c r="D46" s="151" t="s">
        <v>399</v>
      </c>
    </row>
    <row r="47" spans="2:4" x14ac:dyDescent="0.25">
      <c r="C47" s="159" t="s">
        <v>492</v>
      </c>
      <c r="D47" s="151" t="s">
        <v>400</v>
      </c>
    </row>
    <row r="48" spans="2:4" x14ac:dyDescent="0.25">
      <c r="C48" s="159" t="s">
        <v>492</v>
      </c>
      <c r="D48" s="151" t="s">
        <v>401</v>
      </c>
    </row>
  </sheetData>
  <sortState xmlns:xlrd2="http://schemas.microsoft.com/office/spreadsheetml/2017/richdata2" ref="B11:B49">
    <sortCondition ref="B49"/>
  </sortState>
  <pageMargins left="0.32" right="0.1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249977111117893"/>
  </sheetPr>
  <dimension ref="A1:BH103"/>
  <sheetViews>
    <sheetView showGridLines="0" tabSelected="1" zoomScale="80" zoomScaleNormal="80" zoomScaleSheetLayoutView="80" workbookViewId="0">
      <selection activeCell="A4" sqref="A4"/>
    </sheetView>
  </sheetViews>
  <sheetFormatPr defaultColWidth="9.140625" defaultRowHeight="15" outlineLevelCol="1" x14ac:dyDescent="0.25"/>
  <cols>
    <col min="1" max="1" width="37.140625" style="1" customWidth="1"/>
    <col min="2" max="2" width="27.7109375" style="1" customWidth="1"/>
    <col min="3" max="3" width="37.140625" style="1" customWidth="1"/>
    <col min="4" max="4" width="24" style="18" customWidth="1"/>
    <col min="5" max="5" width="21" style="1" customWidth="1"/>
    <col min="6" max="6" width="21" style="18" customWidth="1"/>
    <col min="7" max="7" width="16.140625" style="20" customWidth="1"/>
    <col min="8" max="8" width="16.5703125" style="20" customWidth="1"/>
    <col min="9" max="9" width="7.85546875" style="33" hidden="1" customWidth="1"/>
    <col min="10" max="10" width="7.5703125" style="33" hidden="1" customWidth="1"/>
    <col min="11" max="11" width="23.7109375" style="18" customWidth="1"/>
    <col min="12" max="12" width="16.28515625" style="37" customWidth="1"/>
    <col min="13" max="13" width="44.42578125" style="29" customWidth="1"/>
    <col min="14" max="14" width="45.85546875" style="17" customWidth="1"/>
    <col min="15" max="15" width="54.5703125" style="3" customWidth="1"/>
    <col min="16" max="16" width="19.140625" style="36" customWidth="1" outlineLevel="1"/>
    <col min="17" max="17" width="12.5703125" style="1" customWidth="1" outlineLevel="1"/>
    <col min="18" max="18" width="15" style="18" hidden="1" customWidth="1" outlineLevel="1"/>
    <col min="19" max="19" width="33.28515625" style="19" customWidth="1" outlineLevel="1"/>
    <col min="20" max="20" width="27.140625" style="19" customWidth="1" outlineLevel="1"/>
    <col min="21" max="21" width="17.28515625" style="21" customWidth="1"/>
    <col min="22" max="22" width="17" style="21" customWidth="1"/>
    <col min="23" max="23" width="20.7109375" style="18" customWidth="1"/>
    <col min="24" max="24" width="17.28515625" style="168" hidden="1" customWidth="1"/>
    <col min="25" max="25" width="18.42578125" style="18" hidden="1" customWidth="1"/>
    <col min="26" max="27" width="14.140625" style="18" customWidth="1" outlineLevel="1"/>
    <col min="28" max="32" width="20.7109375" style="18" customWidth="1" outlineLevel="1"/>
    <col min="33" max="33" width="15.28515625" style="30" customWidth="1"/>
    <col min="34" max="34" width="20.28515625" style="9" customWidth="1"/>
    <col min="35" max="35" width="34.5703125" style="9" customWidth="1"/>
    <col min="36" max="37" width="11.5703125" style="9" hidden="1" customWidth="1" outlineLevel="1"/>
    <col min="38" max="38" width="13.42578125" style="31" customWidth="1" collapsed="1"/>
    <col min="39" max="42" width="12.28515625" style="31" customWidth="1" outlineLevel="1"/>
    <col min="43" max="43" width="15.28515625" style="31" customWidth="1" outlineLevel="1"/>
    <col min="44" max="44" width="15.28515625" style="31" hidden="1" customWidth="1" outlineLevel="1"/>
    <col min="45" max="45" width="15.140625" style="31" customWidth="1" outlineLevel="1"/>
    <col min="46" max="48" width="10" style="31" customWidth="1"/>
    <col min="49" max="57" width="10" style="31" hidden="1" customWidth="1" outlineLevel="1"/>
    <col min="58" max="58" width="15.28515625" style="31" customWidth="1" collapsed="1"/>
    <col min="59" max="59" width="15.28515625" style="31" hidden="1" customWidth="1"/>
    <col min="60" max="60" width="78.85546875" style="1" customWidth="1"/>
    <col min="61" max="61" width="9.140625" style="1"/>
    <col min="62" max="62" width="19.5703125" style="1" customWidth="1"/>
    <col min="63" max="16384" width="9.140625" style="1"/>
  </cols>
  <sheetData>
    <row r="1" spans="1:60" ht="48" customHeight="1" x14ac:dyDescent="0.25">
      <c r="A1" s="38"/>
      <c r="B1" s="38"/>
      <c r="C1" s="39"/>
      <c r="D1" s="39"/>
      <c r="E1" s="39"/>
      <c r="F1" s="39"/>
      <c r="G1" s="40" t="s">
        <v>6</v>
      </c>
      <c r="H1" s="41"/>
      <c r="I1" s="42"/>
      <c r="J1" s="43"/>
      <c r="K1" s="38"/>
      <c r="L1" s="45">
        <v>1.1000000000000001</v>
      </c>
      <c r="M1" s="46"/>
      <c r="N1" s="47"/>
      <c r="O1" s="44"/>
      <c r="P1" s="48"/>
      <c r="Q1" s="38"/>
      <c r="R1" s="38"/>
      <c r="S1" s="44"/>
      <c r="T1" s="44"/>
      <c r="U1" s="49"/>
      <c r="V1" s="49"/>
      <c r="W1" s="38"/>
      <c r="X1" s="165"/>
      <c r="Y1" s="38"/>
      <c r="Z1" s="38"/>
      <c r="AA1" s="38"/>
      <c r="AB1" s="38"/>
      <c r="AC1" s="38"/>
      <c r="AD1" s="38"/>
      <c r="AE1" s="38"/>
      <c r="AF1" s="38"/>
      <c r="AG1" s="49"/>
      <c r="AH1" s="50"/>
      <c r="AI1" s="50"/>
      <c r="AJ1" s="50"/>
      <c r="AK1" s="50"/>
      <c r="AL1" s="49"/>
      <c r="AM1" s="49"/>
      <c r="AN1" s="49"/>
      <c r="AO1" s="49"/>
      <c r="AP1" s="49"/>
      <c r="AQ1" s="49"/>
      <c r="AR1" s="49"/>
      <c r="AS1" s="49"/>
      <c r="AT1" s="49"/>
      <c r="AU1" s="49"/>
      <c r="AV1" s="49"/>
      <c r="AW1" s="49"/>
      <c r="AX1" s="49"/>
      <c r="AY1" s="49"/>
      <c r="AZ1" s="49"/>
      <c r="BA1" s="49"/>
      <c r="BB1" s="49"/>
      <c r="BC1" s="49"/>
      <c r="BD1" s="49"/>
      <c r="BE1" s="49"/>
      <c r="BF1" s="49"/>
      <c r="BG1" s="49"/>
      <c r="BH1" s="38"/>
    </row>
    <row r="2" spans="1:60" customFormat="1" ht="30" customHeight="1" x14ac:dyDescent="0.25">
      <c r="A2" s="236" t="s">
        <v>9</v>
      </c>
      <c r="B2" s="236"/>
      <c r="C2" s="236"/>
      <c r="D2" s="236"/>
      <c r="E2" s="236"/>
      <c r="F2" s="158"/>
      <c r="G2" s="237" t="s">
        <v>10</v>
      </c>
      <c r="H2" s="237"/>
      <c r="I2" s="237"/>
      <c r="J2" s="237"/>
      <c r="K2" s="236" t="s">
        <v>11</v>
      </c>
      <c r="L2" s="236"/>
      <c r="M2" s="236"/>
      <c r="N2" s="236"/>
      <c r="O2" s="236"/>
      <c r="P2" s="238" t="s">
        <v>240</v>
      </c>
      <c r="Q2" s="238"/>
      <c r="R2" s="238"/>
      <c r="S2" s="238"/>
      <c r="T2" s="238"/>
      <c r="U2" s="236" t="s">
        <v>252</v>
      </c>
      <c r="V2" s="236"/>
      <c r="W2" s="236"/>
      <c r="X2" s="236"/>
      <c r="Y2" s="236"/>
      <c r="Z2" s="236"/>
      <c r="AA2" s="236"/>
      <c r="AB2" s="236"/>
      <c r="AC2" s="236"/>
      <c r="AD2" s="236"/>
      <c r="AE2" s="236"/>
      <c r="AF2" s="236"/>
      <c r="AG2" s="236"/>
      <c r="AH2" s="237" t="s">
        <v>12</v>
      </c>
      <c r="AI2" s="237"/>
      <c r="AJ2" s="232"/>
      <c r="AK2" s="233"/>
      <c r="AL2" s="238" t="s">
        <v>228</v>
      </c>
      <c r="AM2" s="238"/>
      <c r="AN2" s="238"/>
      <c r="AO2" s="238"/>
      <c r="AP2" s="238"/>
      <c r="AQ2" s="238"/>
      <c r="AR2" s="238"/>
      <c r="AS2" s="226" t="s">
        <v>267</v>
      </c>
      <c r="AT2" s="227"/>
      <c r="AU2" s="227"/>
      <c r="AV2" s="227"/>
      <c r="AW2" s="227"/>
      <c r="AX2" s="227"/>
      <c r="AY2" s="227"/>
      <c r="AZ2" s="227"/>
      <c r="BA2" s="227"/>
      <c r="BB2" s="227"/>
      <c r="BC2" s="227"/>
      <c r="BD2" s="227"/>
      <c r="BE2" s="227"/>
      <c r="BF2" s="227"/>
      <c r="BG2" s="228"/>
      <c r="BH2" s="55" t="s">
        <v>22</v>
      </c>
    </row>
    <row r="3" spans="1:60" s="35" customFormat="1" ht="18" customHeight="1" x14ac:dyDescent="0.25">
      <c r="A3" s="56"/>
      <c r="B3" s="57" t="s">
        <v>241</v>
      </c>
      <c r="C3" s="57" t="s">
        <v>242</v>
      </c>
      <c r="D3" s="57"/>
      <c r="E3" s="57"/>
      <c r="F3" s="57"/>
      <c r="G3" s="57"/>
      <c r="H3" s="57"/>
      <c r="I3" s="224" t="s">
        <v>253</v>
      </c>
      <c r="J3" s="225"/>
      <c r="K3" s="57"/>
      <c r="L3" s="57"/>
      <c r="M3" s="57"/>
      <c r="N3" s="57"/>
      <c r="O3" s="57"/>
      <c r="P3" s="58"/>
      <c r="Q3" s="58"/>
      <c r="R3" s="70" t="s">
        <v>253</v>
      </c>
      <c r="S3" s="58"/>
      <c r="T3" s="58"/>
      <c r="U3" s="57"/>
      <c r="V3" s="57"/>
      <c r="W3" s="57"/>
      <c r="X3" s="166" t="s">
        <v>253</v>
      </c>
      <c r="Y3" s="70" t="s">
        <v>253</v>
      </c>
      <c r="Z3" s="57"/>
      <c r="AA3" s="57"/>
      <c r="AB3" s="57"/>
      <c r="AC3" s="57"/>
      <c r="AD3" s="57"/>
      <c r="AE3" s="57"/>
      <c r="AF3" s="57"/>
      <c r="AG3" s="70" t="s">
        <v>253</v>
      </c>
      <c r="AH3" s="57"/>
      <c r="AI3" s="57"/>
      <c r="AJ3" s="234"/>
      <c r="AK3" s="235"/>
      <c r="AL3" s="70" t="s">
        <v>253</v>
      </c>
      <c r="AM3" s="229"/>
      <c r="AN3" s="230"/>
      <c r="AO3" s="230"/>
      <c r="AP3" s="231"/>
      <c r="AQ3" s="70" t="s">
        <v>253</v>
      </c>
      <c r="AR3" s="70" t="s">
        <v>253</v>
      </c>
      <c r="AS3" s="70" t="s">
        <v>253</v>
      </c>
      <c r="AT3" s="73"/>
      <c r="AU3" s="73"/>
      <c r="AV3" s="73"/>
      <c r="AW3" s="73"/>
      <c r="AX3" s="73"/>
      <c r="AY3" s="73"/>
      <c r="AZ3" s="73"/>
      <c r="BA3" s="73"/>
      <c r="BB3" s="73"/>
      <c r="BC3" s="73"/>
      <c r="BD3" s="73"/>
      <c r="BE3" s="74"/>
      <c r="BF3" s="70" t="s">
        <v>253</v>
      </c>
      <c r="BG3" s="70" t="s">
        <v>253</v>
      </c>
      <c r="BH3" s="59"/>
    </row>
    <row r="4" spans="1:60" s="2" customFormat="1" ht="73.5" customHeight="1" x14ac:dyDescent="0.25">
      <c r="A4" s="51" t="s">
        <v>243</v>
      </c>
      <c r="B4" s="51" t="s">
        <v>244</v>
      </c>
      <c r="C4" s="51" t="s">
        <v>7</v>
      </c>
      <c r="D4" s="51" t="s">
        <v>8</v>
      </c>
      <c r="E4" s="51" t="s">
        <v>482</v>
      </c>
      <c r="F4" s="51" t="s">
        <v>468</v>
      </c>
      <c r="G4" s="60" t="s">
        <v>64</v>
      </c>
      <c r="H4" s="60" t="s">
        <v>65</v>
      </c>
      <c r="I4" s="75" t="s">
        <v>1</v>
      </c>
      <c r="J4" s="75" t="s">
        <v>0</v>
      </c>
      <c r="K4" s="51" t="s">
        <v>483</v>
      </c>
      <c r="L4" s="61" t="s">
        <v>222</v>
      </c>
      <c r="M4" s="52" t="s">
        <v>15</v>
      </c>
      <c r="N4" s="53" t="s">
        <v>16</v>
      </c>
      <c r="O4" s="54" t="s">
        <v>17</v>
      </c>
      <c r="P4" s="62" t="s">
        <v>234</v>
      </c>
      <c r="Q4" s="63" t="s">
        <v>209</v>
      </c>
      <c r="R4" s="79" t="s">
        <v>272</v>
      </c>
      <c r="S4" s="63" t="s">
        <v>232</v>
      </c>
      <c r="T4" s="63" t="s">
        <v>235</v>
      </c>
      <c r="U4" s="64" t="s">
        <v>225</v>
      </c>
      <c r="V4" s="64" t="s">
        <v>245</v>
      </c>
      <c r="W4" s="54" t="s">
        <v>18</v>
      </c>
      <c r="X4" s="167" t="s">
        <v>494</v>
      </c>
      <c r="Y4" s="71" t="s">
        <v>467</v>
      </c>
      <c r="Z4" s="67" t="s">
        <v>497</v>
      </c>
      <c r="AA4" s="64" t="s">
        <v>248</v>
      </c>
      <c r="AB4" s="64" t="s">
        <v>249</v>
      </c>
      <c r="AC4" s="64" t="s">
        <v>246</v>
      </c>
      <c r="AD4" s="64" t="s">
        <v>247</v>
      </c>
      <c r="AE4" s="64" t="s">
        <v>250</v>
      </c>
      <c r="AF4" s="64" t="s">
        <v>251</v>
      </c>
      <c r="AG4" s="80" t="s">
        <v>254</v>
      </c>
      <c r="AH4" s="65" t="s">
        <v>13</v>
      </c>
      <c r="AI4" s="65" t="s">
        <v>14</v>
      </c>
      <c r="AJ4" s="78" t="s">
        <v>270</v>
      </c>
      <c r="AK4" s="78" t="s">
        <v>271</v>
      </c>
      <c r="AL4" s="76" t="s">
        <v>220</v>
      </c>
      <c r="AM4" s="66" t="s">
        <v>216</v>
      </c>
      <c r="AN4" s="66" t="s">
        <v>217</v>
      </c>
      <c r="AO4" s="66" t="s">
        <v>218</v>
      </c>
      <c r="AP4" s="66" t="s">
        <v>219</v>
      </c>
      <c r="AQ4" s="77" t="s">
        <v>495</v>
      </c>
      <c r="AR4" s="71" t="s">
        <v>221</v>
      </c>
      <c r="AS4" s="78" t="s">
        <v>268</v>
      </c>
      <c r="AT4" s="72" t="s">
        <v>496</v>
      </c>
      <c r="AU4" s="72" t="s">
        <v>256</v>
      </c>
      <c r="AV4" s="72" t="s">
        <v>257</v>
      </c>
      <c r="AW4" s="72" t="s">
        <v>258</v>
      </c>
      <c r="AX4" s="72" t="s">
        <v>259</v>
      </c>
      <c r="AY4" s="72" t="s">
        <v>260</v>
      </c>
      <c r="AZ4" s="72" t="s">
        <v>261</v>
      </c>
      <c r="BA4" s="72" t="s">
        <v>262</v>
      </c>
      <c r="BB4" s="72" t="s">
        <v>263</v>
      </c>
      <c r="BC4" s="72" t="s">
        <v>264</v>
      </c>
      <c r="BD4" s="72" t="s">
        <v>265</v>
      </c>
      <c r="BE4" s="72" t="s">
        <v>266</v>
      </c>
      <c r="BF4" s="77" t="s">
        <v>269</v>
      </c>
      <c r="BG4" s="71" t="s">
        <v>255</v>
      </c>
      <c r="BH4" s="68" t="s">
        <v>24</v>
      </c>
    </row>
    <row r="5" spans="1:60" s="171" customFormat="1" x14ac:dyDescent="0.25">
      <c r="A5" s="171" t="s">
        <v>5</v>
      </c>
      <c r="B5" s="171" t="s">
        <v>32</v>
      </c>
      <c r="C5" s="172" t="s">
        <v>406</v>
      </c>
      <c r="D5" s="173" t="s">
        <v>30</v>
      </c>
      <c r="E5" s="171" t="s">
        <v>230</v>
      </c>
      <c r="G5" s="174">
        <v>44013</v>
      </c>
      <c r="H5" s="190">
        <v>44196</v>
      </c>
      <c r="I5" s="239">
        <f>YEAR(Table1[[#This Row],[Date de démarrage
(dd/mm/yyyy)]])</f>
        <v>2020</v>
      </c>
      <c r="J5" s="240">
        <f>YEAR(Table1[[#This Row],[Date de fin
(dd/mm/yyyy)]])</f>
        <v>2020</v>
      </c>
      <c r="K5" s="171" t="s">
        <v>424</v>
      </c>
      <c r="L5" s="156"/>
      <c r="M5" s="175" t="s">
        <v>440</v>
      </c>
      <c r="N5" s="176" t="s">
        <v>281</v>
      </c>
      <c r="O5" s="177" t="s">
        <v>34</v>
      </c>
      <c r="P5" s="178">
        <v>6000</v>
      </c>
      <c r="Q5" s="179">
        <v>1</v>
      </c>
      <c r="R5" s="241">
        <f xml:space="preserve"> IF( Q5 &lt;&gt;0, IF(Table1[[#This Row],[Unité]]="Ménage",Table1[[#This Row],[Valeur de chaque transfert ou voucher/ ménage
(GOURDE)]]*Table1[[#This Row],[ Nombre de transferts/ ménage]]*Table1[[#This Row],[TOTAL individus plannifiés
2021]]/5, "pb unité"), "0")</f>
        <v>0</v>
      </c>
      <c r="S5" s="180" t="s">
        <v>227</v>
      </c>
      <c r="T5" s="153" t="s">
        <v>441</v>
      </c>
      <c r="U5" s="242">
        <v>500</v>
      </c>
      <c r="V5" s="154"/>
      <c r="W5" s="170" t="s">
        <v>21</v>
      </c>
      <c r="X5" s="191">
        <f>IF(Table1[[#This Row],[Unité]]="Individu", Table1[[#This Row],[Nombre de bénéficiaires 
2020]], IF(Table1[[#This Row],[Unité]]="Ménage",Table1[[#This Row],[Nombre de bénéficiaires 
2020]]*5,IF(Table1[[#This Row],[Unité]]= "Assoc/ coopérative",Table1[[#This Row],[Nombre de bénéficiaires 
2020]]*50, IF(Table1[[#This Row],[Unité]]="AUTRE", "0", "0"))))</f>
        <v>2500</v>
      </c>
      <c r="Y5"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 s="182"/>
      <c r="AA5" s="183"/>
      <c r="AB5" s="183"/>
      <c r="AC5" s="183"/>
      <c r="AD5" s="183"/>
      <c r="AE5" s="183"/>
      <c r="AF5" s="183"/>
      <c r="AG5" s="244">
        <f>SUM(Table1[[#This Row],[Nombre de filles
 (&lt; 18 ans)]:[Nombre d''hommes
(&gt; 60 ans)]])</f>
        <v>0</v>
      </c>
      <c r="AH5" s="187" t="s">
        <v>199</v>
      </c>
      <c r="AI5" s="188" t="s">
        <v>74</v>
      </c>
      <c r="AJ5" s="69"/>
      <c r="AK5" s="69"/>
      <c r="AL5" s="245" t="str">
        <f>Table1[[#This Row],[Unité]]</f>
        <v>Ménage</v>
      </c>
      <c r="AM5" s="155"/>
      <c r="AN5" s="155" t="s">
        <v>412</v>
      </c>
      <c r="AO5" s="155">
        <v>500</v>
      </c>
      <c r="AP5" s="69"/>
      <c r="AQ5" s="191">
        <f>IF( OR( Table1[[#This Row],[Categorie d''activité]]=Lists!$D$3, Table1[[#This Row],[Categorie d''activité]]=Lists!$D$14,
Table1[[#This Row],[Categorie d''activité]]=Lists!$D$6), MAX(Table1[[#This Row],[2020
Q1]:[2020
Q4]]),
SUM(Table1[[#This Row],[2020
Q1]:[2020
Q4]] ))</f>
        <v>500</v>
      </c>
      <c r="AR5" s="192">
        <f>IF(Table1[[#This Row],[Unité]]="Individu", Table1[[#This Row],[TOTAL 
par UNITÉ 2020]], IF(Table1[[#This Row],[Unité]]="Ménage",Table1[[#This Row],[TOTAL 
par UNITÉ 2020]]*5,IF(Table1[[#This Row],[Unité]]= "Assoc/ coopérative",Table1[[#This Row],[TOTAL 
par UNITÉ 2020]]*50, IF(Table1[[#This Row],[Unité]]="AUTRE", "", ""))))</f>
        <v>2500</v>
      </c>
      <c r="AS5" s="169" t="str">
        <f>Table1[[#This Row],[Unité]]</f>
        <v>Ménage</v>
      </c>
      <c r="AT5" s="69"/>
      <c r="AU5" s="69"/>
      <c r="AV5" s="69"/>
      <c r="AW5" s="69"/>
      <c r="AX5" s="69"/>
      <c r="AY5" s="69"/>
      <c r="AZ5" s="69"/>
      <c r="BA5" s="69"/>
      <c r="BB5" s="69"/>
      <c r="BC5" s="69"/>
      <c r="BD5" s="69"/>
      <c r="BE5" s="69"/>
      <c r="BF5" s="191">
        <f>IF( OR( Table1[[#This Row],[Categorie d''activité]]=Lists!$D$3, Table1[[#This Row],[Categorie d''activité]]=Lists!$D$14,
Table1[[#This Row],[Categorie d''activité]]=Lists!$D$6), MAX(Table1[[#This Row],[January-21]:[December-21]]),
SUM(Table1[[#This Row],[January-21]:[December-21]] ))</f>
        <v>0</v>
      </c>
      <c r="BG5" s="192">
        <f>IF(Table1[[#This Row],[Unité]]="Individu", Table1[[#This Row],[TOTAL 
par UNITÉ
2021]], IF(Table1[[#This Row],[Unité]]="Ménage",Table1[[#This Row],[TOTAL 
par UNITÉ
2021]]*5,IF(Table1[[#This Row],[Unité]]= "Assoc/ coopérative",Table1[[#This Row],[TOTAL 
par UNITÉ
2021]]*50, IF(Table1[[#This Row],[Unité]]="AUTRE", "", ""))))</f>
        <v>0</v>
      </c>
      <c r="BH5" s="193" t="s">
        <v>452</v>
      </c>
    </row>
    <row r="6" spans="1:60" s="171" customFormat="1" x14ac:dyDescent="0.25">
      <c r="A6" s="171" t="s">
        <v>5</v>
      </c>
      <c r="B6" s="171" t="s">
        <v>32</v>
      </c>
      <c r="C6" s="172" t="s">
        <v>406</v>
      </c>
      <c r="D6" s="173" t="s">
        <v>30</v>
      </c>
      <c r="E6" s="171" t="s">
        <v>230</v>
      </c>
      <c r="G6" s="174">
        <v>44013</v>
      </c>
      <c r="H6" s="190">
        <v>44196</v>
      </c>
      <c r="I6" s="239">
        <f>YEAR(Table1[[#This Row],[Date de démarrage
(dd/mm/yyyy)]])</f>
        <v>2020</v>
      </c>
      <c r="J6" s="240">
        <f>YEAR(Table1[[#This Row],[Date de fin
(dd/mm/yyyy)]])</f>
        <v>2020</v>
      </c>
      <c r="K6" s="171" t="s">
        <v>424</v>
      </c>
      <c r="L6" s="156"/>
      <c r="M6" s="175" t="s">
        <v>440</v>
      </c>
      <c r="N6" s="176" t="s">
        <v>281</v>
      </c>
      <c r="O6" s="177" t="s">
        <v>34</v>
      </c>
      <c r="P6" s="178">
        <v>6000</v>
      </c>
      <c r="Q6" s="179">
        <v>1</v>
      </c>
      <c r="R6" s="241">
        <f xml:space="preserve"> IF( Q6 &lt;&gt;0, IF(Table1[[#This Row],[Unité]]="Ménage",Table1[[#This Row],[Valeur de chaque transfert ou voucher/ ménage
(GOURDE)]]*Table1[[#This Row],[ Nombre de transferts/ ménage]]*Table1[[#This Row],[TOTAL individus plannifiés
2021]]/5, "pb unité"), "0")</f>
        <v>0</v>
      </c>
      <c r="S6" s="180" t="s">
        <v>227</v>
      </c>
      <c r="T6" s="153" t="s">
        <v>441</v>
      </c>
      <c r="U6" s="242">
        <v>500</v>
      </c>
      <c r="V6" s="154"/>
      <c r="W6" s="170" t="s">
        <v>21</v>
      </c>
      <c r="X6" s="191">
        <f>IF(Table1[[#This Row],[Unité]]="Individu", Table1[[#This Row],[Nombre de bénéficiaires 
2020]], IF(Table1[[#This Row],[Unité]]="Ménage",Table1[[#This Row],[Nombre de bénéficiaires 
2020]]*5,IF(Table1[[#This Row],[Unité]]= "Assoc/ coopérative",Table1[[#This Row],[Nombre de bénéficiaires 
2020]]*50, IF(Table1[[#This Row],[Unité]]="AUTRE", "0", "0"))))</f>
        <v>2500</v>
      </c>
      <c r="Y6"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 s="182"/>
      <c r="AA6" s="183"/>
      <c r="AB6" s="183"/>
      <c r="AC6" s="183"/>
      <c r="AD6" s="183"/>
      <c r="AE6" s="183"/>
      <c r="AF6" s="183"/>
      <c r="AG6" s="244">
        <f>SUM(Table1[[#This Row],[Nombre de filles
 (&lt; 18 ans)]:[Nombre d''hommes
(&gt; 60 ans)]])</f>
        <v>0</v>
      </c>
      <c r="AH6" s="187" t="s">
        <v>199</v>
      </c>
      <c r="AI6" s="188" t="s">
        <v>54</v>
      </c>
      <c r="AJ6" s="69"/>
      <c r="AK6" s="69"/>
      <c r="AL6" s="245" t="str">
        <f>Table1[[#This Row],[Unité]]</f>
        <v>Ménage</v>
      </c>
      <c r="AM6" s="155"/>
      <c r="AN6" s="155" t="s">
        <v>412</v>
      </c>
      <c r="AO6" s="155">
        <v>500</v>
      </c>
      <c r="AP6" s="69"/>
      <c r="AQ6" s="191">
        <f>IF( OR( Table1[[#This Row],[Categorie d''activité]]=Lists!$D$3, Table1[[#This Row],[Categorie d''activité]]=Lists!$D$14,
Table1[[#This Row],[Categorie d''activité]]=Lists!$D$6), MAX(Table1[[#This Row],[2020
Q1]:[2020
Q4]]),
SUM(Table1[[#This Row],[2020
Q1]:[2020
Q4]] ))</f>
        <v>500</v>
      </c>
      <c r="AR6" s="192">
        <f>IF(Table1[[#This Row],[Unité]]="Individu", Table1[[#This Row],[TOTAL 
par UNITÉ 2020]], IF(Table1[[#This Row],[Unité]]="Ménage",Table1[[#This Row],[TOTAL 
par UNITÉ 2020]]*5,IF(Table1[[#This Row],[Unité]]= "Assoc/ coopérative",Table1[[#This Row],[TOTAL 
par UNITÉ 2020]]*50, IF(Table1[[#This Row],[Unité]]="AUTRE", "", ""))))</f>
        <v>2500</v>
      </c>
      <c r="AS6" s="169" t="str">
        <f>Table1[[#This Row],[Unité]]</f>
        <v>Ménage</v>
      </c>
      <c r="AT6" s="69"/>
      <c r="AU6" s="69"/>
      <c r="AV6" s="69"/>
      <c r="AW6" s="69"/>
      <c r="AX6" s="69"/>
      <c r="AY6" s="69"/>
      <c r="AZ6" s="69"/>
      <c r="BA6" s="69"/>
      <c r="BB6" s="69"/>
      <c r="BC6" s="69"/>
      <c r="BD6" s="69"/>
      <c r="BE6" s="69"/>
      <c r="BF6" s="191">
        <f>IF( OR( Table1[[#This Row],[Categorie d''activité]]=Lists!$D$3, Table1[[#This Row],[Categorie d''activité]]=Lists!$D$14,
Table1[[#This Row],[Categorie d''activité]]=Lists!$D$6), MAX(Table1[[#This Row],[January-21]:[December-21]]),
SUM(Table1[[#This Row],[January-21]:[December-21]] ))</f>
        <v>0</v>
      </c>
      <c r="BG6" s="192">
        <f>IF(Table1[[#This Row],[Unité]]="Individu", Table1[[#This Row],[TOTAL 
par UNITÉ
2021]], IF(Table1[[#This Row],[Unité]]="Ménage",Table1[[#This Row],[TOTAL 
par UNITÉ
2021]]*5,IF(Table1[[#This Row],[Unité]]= "Assoc/ coopérative",Table1[[#This Row],[TOTAL 
par UNITÉ
2021]]*50, IF(Table1[[#This Row],[Unité]]="AUTRE", "", ""))))</f>
        <v>0</v>
      </c>
      <c r="BH6" s="193" t="s">
        <v>452</v>
      </c>
    </row>
    <row r="7" spans="1:60" s="171" customFormat="1" x14ac:dyDescent="0.25">
      <c r="A7" s="171" t="s">
        <v>5</v>
      </c>
      <c r="B7" s="171" t="s">
        <v>32</v>
      </c>
      <c r="C7" s="172" t="s">
        <v>406</v>
      </c>
      <c r="D7" s="173" t="s">
        <v>30</v>
      </c>
      <c r="E7" s="171" t="s">
        <v>230</v>
      </c>
      <c r="G7" s="174">
        <v>44013</v>
      </c>
      <c r="H7" s="190">
        <v>44196</v>
      </c>
      <c r="I7" s="239">
        <f>YEAR(Table1[[#This Row],[Date de démarrage
(dd/mm/yyyy)]])</f>
        <v>2020</v>
      </c>
      <c r="J7" s="240">
        <f>YEAR(Table1[[#This Row],[Date de fin
(dd/mm/yyyy)]])</f>
        <v>2020</v>
      </c>
      <c r="K7" s="171" t="s">
        <v>424</v>
      </c>
      <c r="L7" s="156"/>
      <c r="M7" s="175" t="s">
        <v>440</v>
      </c>
      <c r="N7" s="176" t="s">
        <v>236</v>
      </c>
      <c r="O7" s="177" t="s">
        <v>210</v>
      </c>
      <c r="P7" s="178">
        <v>3000</v>
      </c>
      <c r="Q7" s="179">
        <v>1</v>
      </c>
      <c r="R7" s="241">
        <f xml:space="preserve"> IF( Q7 &lt;&gt;0, IF(Table1[[#This Row],[Unité]]="Ménage",Table1[[#This Row],[Valeur de chaque transfert ou voucher/ ménage
(GOURDE)]]*Table1[[#This Row],[ Nombre de transferts/ ménage]]*Table1[[#This Row],[TOTAL individus plannifiés
2021]]/5, "pb unité"), "0")</f>
        <v>0</v>
      </c>
      <c r="S7" s="180" t="s">
        <v>41</v>
      </c>
      <c r="T7" s="153" t="s">
        <v>441</v>
      </c>
      <c r="U7" s="242">
        <v>500</v>
      </c>
      <c r="V7" s="154"/>
      <c r="W7" s="170" t="s">
        <v>21</v>
      </c>
      <c r="X7" s="191">
        <f>IF(Table1[[#This Row],[Unité]]="Individu", Table1[[#This Row],[Nombre de bénéficiaires 
2020]], IF(Table1[[#This Row],[Unité]]="Ménage",Table1[[#This Row],[Nombre de bénéficiaires 
2020]]*5,IF(Table1[[#This Row],[Unité]]= "Assoc/ coopérative",Table1[[#This Row],[Nombre de bénéficiaires 
2020]]*50, IF(Table1[[#This Row],[Unité]]="AUTRE", "0", "0"))))</f>
        <v>2500</v>
      </c>
      <c r="Y7"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 s="182"/>
      <c r="AA7" s="183"/>
      <c r="AB7" s="183"/>
      <c r="AC7" s="183"/>
      <c r="AD7" s="183"/>
      <c r="AE7" s="183"/>
      <c r="AF7" s="183"/>
      <c r="AG7" s="244">
        <f>SUM(Table1[[#This Row],[Nombre de filles
 (&lt; 18 ans)]:[Nombre d''hommes
(&gt; 60 ans)]])</f>
        <v>0</v>
      </c>
      <c r="AH7" s="187" t="s">
        <v>199</v>
      </c>
      <c r="AI7" s="188" t="s">
        <v>74</v>
      </c>
      <c r="AJ7" s="69"/>
      <c r="AK7" s="69"/>
      <c r="AL7" s="245" t="str">
        <f>Table1[[#This Row],[Unité]]</f>
        <v>Ménage</v>
      </c>
      <c r="AM7" s="155"/>
      <c r="AN7" s="155" t="s">
        <v>412</v>
      </c>
      <c r="AO7" s="155" t="s">
        <v>412</v>
      </c>
      <c r="AP7" s="69">
        <v>500</v>
      </c>
      <c r="AQ7" s="191">
        <f>IF( OR( Table1[[#This Row],[Categorie d''activité]]=Lists!$D$3, Table1[[#This Row],[Categorie d''activité]]=Lists!$D$14,
Table1[[#This Row],[Categorie d''activité]]=Lists!$D$6), MAX(Table1[[#This Row],[2020
Q1]:[2020
Q4]]),
SUM(Table1[[#This Row],[2020
Q1]:[2020
Q4]] ))</f>
        <v>500</v>
      </c>
      <c r="AR7" s="192">
        <f>IF(Table1[[#This Row],[Unité]]="Individu", Table1[[#This Row],[TOTAL 
par UNITÉ 2020]], IF(Table1[[#This Row],[Unité]]="Ménage",Table1[[#This Row],[TOTAL 
par UNITÉ 2020]]*5,IF(Table1[[#This Row],[Unité]]= "Assoc/ coopérative",Table1[[#This Row],[TOTAL 
par UNITÉ 2020]]*50, IF(Table1[[#This Row],[Unité]]="AUTRE", "", ""))))</f>
        <v>2500</v>
      </c>
      <c r="AS7" s="169" t="str">
        <f>Table1[[#This Row],[Unité]]</f>
        <v>Ménage</v>
      </c>
      <c r="AT7" s="69"/>
      <c r="AU7" s="69"/>
      <c r="AV7" s="69"/>
      <c r="AW7" s="69"/>
      <c r="AX7" s="69"/>
      <c r="AY7" s="69"/>
      <c r="AZ7" s="69"/>
      <c r="BA7" s="69"/>
      <c r="BB7" s="69"/>
      <c r="BC7" s="69"/>
      <c r="BD7" s="69"/>
      <c r="BE7" s="69"/>
      <c r="BF7" s="191">
        <f>IF( OR( Table1[[#This Row],[Categorie d''activité]]=Lists!$D$3, Table1[[#This Row],[Categorie d''activité]]=Lists!$D$14,
Table1[[#This Row],[Categorie d''activité]]=Lists!$D$6), MAX(Table1[[#This Row],[January-21]:[December-21]]),
SUM(Table1[[#This Row],[January-21]:[December-21]] ))</f>
        <v>0</v>
      </c>
      <c r="BG7" s="192">
        <f>IF(Table1[[#This Row],[Unité]]="Individu", Table1[[#This Row],[TOTAL 
par UNITÉ
2021]], IF(Table1[[#This Row],[Unité]]="Ménage",Table1[[#This Row],[TOTAL 
par UNITÉ
2021]]*5,IF(Table1[[#This Row],[Unité]]= "Assoc/ coopérative",Table1[[#This Row],[TOTAL 
par UNITÉ
2021]]*50, IF(Table1[[#This Row],[Unité]]="AUTRE", "", ""))))</f>
        <v>0</v>
      </c>
      <c r="BH7" s="193" t="s">
        <v>452</v>
      </c>
    </row>
    <row r="8" spans="1:60" s="171" customFormat="1" x14ac:dyDescent="0.25">
      <c r="A8" s="171" t="s">
        <v>5</v>
      </c>
      <c r="B8" s="171" t="s">
        <v>32</v>
      </c>
      <c r="C8" s="172" t="s">
        <v>406</v>
      </c>
      <c r="D8" s="173" t="s">
        <v>30</v>
      </c>
      <c r="E8" s="171" t="s">
        <v>230</v>
      </c>
      <c r="G8" s="174">
        <v>44013</v>
      </c>
      <c r="H8" s="190">
        <v>44196</v>
      </c>
      <c r="I8" s="239">
        <f>YEAR(Table1[[#This Row],[Date de démarrage
(dd/mm/yyyy)]])</f>
        <v>2020</v>
      </c>
      <c r="J8" s="240">
        <f>YEAR(Table1[[#This Row],[Date de fin
(dd/mm/yyyy)]])</f>
        <v>2020</v>
      </c>
      <c r="K8" s="171" t="s">
        <v>424</v>
      </c>
      <c r="L8" s="156"/>
      <c r="M8" s="175" t="s">
        <v>440</v>
      </c>
      <c r="N8" s="176" t="s">
        <v>236</v>
      </c>
      <c r="O8" s="177" t="s">
        <v>210</v>
      </c>
      <c r="P8" s="178">
        <v>3000</v>
      </c>
      <c r="Q8" s="179">
        <v>1</v>
      </c>
      <c r="R8" s="241">
        <f xml:space="preserve"> IF( Q8 &lt;&gt;0, IF(Table1[[#This Row],[Unité]]="Ménage",Table1[[#This Row],[Valeur de chaque transfert ou voucher/ ménage
(GOURDE)]]*Table1[[#This Row],[ Nombre de transferts/ ménage]]*Table1[[#This Row],[TOTAL individus plannifiés
2021]]/5, "pb unité"), "0")</f>
        <v>0</v>
      </c>
      <c r="S8" s="180" t="s">
        <v>41</v>
      </c>
      <c r="T8" s="153" t="s">
        <v>441</v>
      </c>
      <c r="U8" s="242">
        <v>500</v>
      </c>
      <c r="V8" s="154"/>
      <c r="W8" s="170" t="s">
        <v>21</v>
      </c>
      <c r="X8" s="191">
        <f>IF(Table1[[#This Row],[Unité]]="Individu", Table1[[#This Row],[Nombre de bénéficiaires 
2020]], IF(Table1[[#This Row],[Unité]]="Ménage",Table1[[#This Row],[Nombre de bénéficiaires 
2020]]*5,IF(Table1[[#This Row],[Unité]]= "Assoc/ coopérative",Table1[[#This Row],[Nombre de bénéficiaires 
2020]]*50, IF(Table1[[#This Row],[Unité]]="AUTRE", "0", "0"))))</f>
        <v>2500</v>
      </c>
      <c r="Y8"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 s="182"/>
      <c r="AA8" s="183"/>
      <c r="AB8" s="183"/>
      <c r="AC8" s="183"/>
      <c r="AD8" s="183"/>
      <c r="AE8" s="183"/>
      <c r="AF8" s="183"/>
      <c r="AG8" s="244">
        <f>SUM(Table1[[#This Row],[Nombre de filles
 (&lt; 18 ans)]:[Nombre d''hommes
(&gt; 60 ans)]])</f>
        <v>0</v>
      </c>
      <c r="AH8" s="187" t="s">
        <v>199</v>
      </c>
      <c r="AI8" s="188" t="s">
        <v>54</v>
      </c>
      <c r="AJ8" s="69"/>
      <c r="AK8" s="69"/>
      <c r="AL8" s="245" t="str">
        <f>Table1[[#This Row],[Unité]]</f>
        <v>Ménage</v>
      </c>
      <c r="AM8" s="155"/>
      <c r="AN8" s="155" t="s">
        <v>412</v>
      </c>
      <c r="AO8" s="155" t="s">
        <v>412</v>
      </c>
      <c r="AP8" s="69">
        <v>500</v>
      </c>
      <c r="AQ8" s="191">
        <f>IF( OR( Table1[[#This Row],[Categorie d''activité]]=Lists!$D$3, Table1[[#This Row],[Categorie d''activité]]=Lists!$D$14,
Table1[[#This Row],[Categorie d''activité]]=Lists!$D$6), MAX(Table1[[#This Row],[2020
Q1]:[2020
Q4]]),
SUM(Table1[[#This Row],[2020
Q1]:[2020
Q4]] ))</f>
        <v>500</v>
      </c>
      <c r="AR8" s="192">
        <f>IF(Table1[[#This Row],[Unité]]="Individu", Table1[[#This Row],[TOTAL 
par UNITÉ 2020]], IF(Table1[[#This Row],[Unité]]="Ménage",Table1[[#This Row],[TOTAL 
par UNITÉ 2020]]*5,IF(Table1[[#This Row],[Unité]]= "Assoc/ coopérative",Table1[[#This Row],[TOTAL 
par UNITÉ 2020]]*50, IF(Table1[[#This Row],[Unité]]="AUTRE", "", ""))))</f>
        <v>2500</v>
      </c>
      <c r="AS8" s="169" t="str">
        <f>Table1[[#This Row],[Unité]]</f>
        <v>Ménage</v>
      </c>
      <c r="AT8" s="69"/>
      <c r="AU8" s="69"/>
      <c r="AV8" s="69"/>
      <c r="AW8" s="69"/>
      <c r="AX8" s="69"/>
      <c r="AY8" s="69"/>
      <c r="AZ8" s="69"/>
      <c r="BA8" s="69"/>
      <c r="BB8" s="69"/>
      <c r="BC8" s="69"/>
      <c r="BD8" s="69"/>
      <c r="BE8" s="69"/>
      <c r="BF8" s="191">
        <f>IF( OR( Table1[[#This Row],[Categorie d''activité]]=Lists!$D$3, Table1[[#This Row],[Categorie d''activité]]=Lists!$D$14,
Table1[[#This Row],[Categorie d''activité]]=Lists!$D$6), MAX(Table1[[#This Row],[January-21]:[December-21]]),
SUM(Table1[[#This Row],[January-21]:[December-21]] ))</f>
        <v>0</v>
      </c>
      <c r="BG8" s="192">
        <f>IF(Table1[[#This Row],[Unité]]="Individu", Table1[[#This Row],[TOTAL 
par UNITÉ
2021]], IF(Table1[[#This Row],[Unité]]="Ménage",Table1[[#This Row],[TOTAL 
par UNITÉ
2021]]*5,IF(Table1[[#This Row],[Unité]]= "Assoc/ coopérative",Table1[[#This Row],[TOTAL 
par UNITÉ
2021]]*50, IF(Table1[[#This Row],[Unité]]="AUTRE", "", ""))))</f>
        <v>0</v>
      </c>
      <c r="BH8" s="193" t="s">
        <v>452</v>
      </c>
    </row>
    <row r="9" spans="1:60" s="171" customFormat="1" x14ac:dyDescent="0.25">
      <c r="A9" s="171" t="s">
        <v>5</v>
      </c>
      <c r="B9" s="171" t="s">
        <v>32</v>
      </c>
      <c r="C9" s="172" t="s">
        <v>406</v>
      </c>
      <c r="D9" s="173" t="s">
        <v>30</v>
      </c>
      <c r="E9" s="171" t="s">
        <v>230</v>
      </c>
      <c r="G9" s="174">
        <v>44013</v>
      </c>
      <c r="H9" s="190">
        <v>44196</v>
      </c>
      <c r="I9" s="239">
        <f>YEAR(Table1[[#This Row],[Date de démarrage
(dd/mm/yyyy)]])</f>
        <v>2020</v>
      </c>
      <c r="J9" s="240">
        <f>YEAR(Table1[[#This Row],[Date de fin
(dd/mm/yyyy)]])</f>
        <v>2020</v>
      </c>
      <c r="K9" s="171" t="s">
        <v>424</v>
      </c>
      <c r="L9" s="156"/>
      <c r="M9" s="175" t="s">
        <v>440</v>
      </c>
      <c r="N9" s="176" t="s">
        <v>281</v>
      </c>
      <c r="O9" s="177" t="s">
        <v>34</v>
      </c>
      <c r="P9" s="178">
        <v>6000</v>
      </c>
      <c r="Q9" s="179">
        <v>1</v>
      </c>
      <c r="R9" s="241">
        <f xml:space="preserve"> IF( Q9 &lt;&gt;0, IF(Table1[[#This Row],[Unité]]="Ménage",Table1[[#This Row],[Valeur de chaque transfert ou voucher/ ménage
(GOURDE)]]*Table1[[#This Row],[ Nombre de transferts/ ménage]]*Table1[[#This Row],[TOTAL individus plannifiés
2021]]/5, "pb unité"), "0")</f>
        <v>0</v>
      </c>
      <c r="S9" s="180" t="s">
        <v>227</v>
      </c>
      <c r="T9" s="153" t="s">
        <v>441</v>
      </c>
      <c r="U9" s="242">
        <v>800</v>
      </c>
      <c r="V9" s="154"/>
      <c r="W9" s="170" t="s">
        <v>21</v>
      </c>
      <c r="X9" s="191">
        <f>IF(Table1[[#This Row],[Unité]]="Individu", Table1[[#This Row],[Nombre de bénéficiaires 
2020]], IF(Table1[[#This Row],[Unité]]="Ménage",Table1[[#This Row],[Nombre de bénéficiaires 
2020]]*5,IF(Table1[[#This Row],[Unité]]= "Assoc/ coopérative",Table1[[#This Row],[Nombre de bénéficiaires 
2020]]*50, IF(Table1[[#This Row],[Unité]]="AUTRE", "0", "0"))))</f>
        <v>4000</v>
      </c>
      <c r="Y9"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 s="182"/>
      <c r="AA9" s="183"/>
      <c r="AB9" s="183"/>
      <c r="AC9" s="183"/>
      <c r="AD9" s="183"/>
      <c r="AE9" s="183"/>
      <c r="AF9" s="183"/>
      <c r="AG9" s="244">
        <f>SUM(Table1[[#This Row],[Nombre de filles
 (&lt; 18 ans)]:[Nombre d''hommes
(&gt; 60 ans)]])</f>
        <v>0</v>
      </c>
      <c r="AH9" s="187" t="s">
        <v>198</v>
      </c>
      <c r="AI9" s="188" t="s">
        <v>88</v>
      </c>
      <c r="AJ9" s="69"/>
      <c r="AK9" s="69"/>
      <c r="AL9" s="245" t="str">
        <f>Table1[[#This Row],[Unité]]</f>
        <v>Ménage</v>
      </c>
      <c r="AM9" s="155"/>
      <c r="AN9" s="155" t="s">
        <v>412</v>
      </c>
      <c r="AO9" s="155" t="s">
        <v>412</v>
      </c>
      <c r="AP9" s="69">
        <v>800</v>
      </c>
      <c r="AQ9" s="191">
        <f>IF( OR( Table1[[#This Row],[Categorie d''activité]]=Lists!$D$3, Table1[[#This Row],[Categorie d''activité]]=Lists!$D$14,
Table1[[#This Row],[Categorie d''activité]]=Lists!$D$6), MAX(Table1[[#This Row],[2020
Q1]:[2020
Q4]]),
SUM(Table1[[#This Row],[2020
Q1]:[2020
Q4]] ))</f>
        <v>800</v>
      </c>
      <c r="AR9" s="192">
        <f>IF(Table1[[#This Row],[Unité]]="Individu", Table1[[#This Row],[TOTAL 
par UNITÉ 2020]], IF(Table1[[#This Row],[Unité]]="Ménage",Table1[[#This Row],[TOTAL 
par UNITÉ 2020]]*5,IF(Table1[[#This Row],[Unité]]= "Assoc/ coopérative",Table1[[#This Row],[TOTAL 
par UNITÉ 2020]]*50, IF(Table1[[#This Row],[Unité]]="AUTRE", "", ""))))</f>
        <v>4000</v>
      </c>
      <c r="AS9" s="169" t="str">
        <f>Table1[[#This Row],[Unité]]</f>
        <v>Ménage</v>
      </c>
      <c r="AT9" s="69"/>
      <c r="AU9" s="69"/>
      <c r="AV9" s="69"/>
      <c r="AW9" s="69"/>
      <c r="AX9" s="69"/>
      <c r="AY9" s="69"/>
      <c r="AZ9" s="69"/>
      <c r="BA9" s="69"/>
      <c r="BB9" s="69"/>
      <c r="BC9" s="69"/>
      <c r="BD9" s="69"/>
      <c r="BE9" s="69"/>
      <c r="BF9" s="191">
        <f>IF( OR( Table1[[#This Row],[Categorie d''activité]]=Lists!$D$3, Table1[[#This Row],[Categorie d''activité]]=Lists!$D$14,
Table1[[#This Row],[Categorie d''activité]]=Lists!$D$6), MAX(Table1[[#This Row],[January-21]:[December-21]]),
SUM(Table1[[#This Row],[January-21]:[December-21]] ))</f>
        <v>0</v>
      </c>
      <c r="BG9" s="192">
        <f>IF(Table1[[#This Row],[Unité]]="Individu", Table1[[#This Row],[TOTAL 
par UNITÉ
2021]], IF(Table1[[#This Row],[Unité]]="Ménage",Table1[[#This Row],[TOTAL 
par UNITÉ
2021]]*5,IF(Table1[[#This Row],[Unité]]= "Assoc/ coopérative",Table1[[#This Row],[TOTAL 
par UNITÉ
2021]]*50, IF(Table1[[#This Row],[Unité]]="AUTRE", "", ""))))</f>
        <v>0</v>
      </c>
      <c r="BH9" s="193" t="s">
        <v>453</v>
      </c>
    </row>
    <row r="10" spans="1:60" s="171" customFormat="1" x14ac:dyDescent="0.25">
      <c r="A10" s="171" t="s">
        <v>5</v>
      </c>
      <c r="B10" s="171" t="s">
        <v>32</v>
      </c>
      <c r="C10" s="172" t="s">
        <v>406</v>
      </c>
      <c r="D10" s="173" t="s">
        <v>30</v>
      </c>
      <c r="E10" s="171" t="s">
        <v>63</v>
      </c>
      <c r="G10" s="174">
        <v>43923</v>
      </c>
      <c r="H10" s="190">
        <v>44229</v>
      </c>
      <c r="I10" s="239">
        <f>YEAR(Table1[[#This Row],[Date de démarrage
(dd/mm/yyyy)]])</f>
        <v>2020</v>
      </c>
      <c r="J10" s="240">
        <f>YEAR(Table1[[#This Row],[Date de fin
(dd/mm/yyyy)]])</f>
        <v>2021</v>
      </c>
      <c r="K10" s="171" t="s">
        <v>425</v>
      </c>
      <c r="L10" s="156"/>
      <c r="M10" s="175" t="s">
        <v>442</v>
      </c>
      <c r="N10" s="176" t="s">
        <v>69</v>
      </c>
      <c r="O10" s="177" t="s">
        <v>210</v>
      </c>
      <c r="P10" s="178">
        <v>5500</v>
      </c>
      <c r="Q10" s="179">
        <v>1</v>
      </c>
      <c r="R10" s="241">
        <f xml:space="preserve"> IF( Q10 &lt;&gt;0, IF(Table1[[#This Row],[Unité]]="Ménage",Table1[[#This Row],[Valeur de chaque transfert ou voucher/ ménage
(GOURDE)]]*Table1[[#This Row],[ Nombre de transferts/ ménage]]*Table1[[#This Row],[TOTAL individus plannifiés
2021]]/5, "pb unité"), "0")</f>
        <v>0</v>
      </c>
      <c r="S10" s="180" t="s">
        <v>41</v>
      </c>
      <c r="T10" s="153" t="s">
        <v>441</v>
      </c>
      <c r="U10" s="242">
        <v>1000</v>
      </c>
      <c r="V10" s="154"/>
      <c r="W10" s="170" t="s">
        <v>21</v>
      </c>
      <c r="X10"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0"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0" s="182"/>
      <c r="AA10" s="183"/>
      <c r="AB10" s="183"/>
      <c r="AC10" s="183"/>
      <c r="AD10" s="183"/>
      <c r="AE10" s="183"/>
      <c r="AF10" s="183"/>
      <c r="AG10" s="244">
        <f>SUM(Table1[[#This Row],[Nombre de filles
 (&lt; 18 ans)]:[Nombre d''hommes
(&gt; 60 ans)]])</f>
        <v>0</v>
      </c>
      <c r="AH10" s="187" t="s">
        <v>200</v>
      </c>
      <c r="AI10" s="188" t="s">
        <v>120</v>
      </c>
      <c r="AJ10" s="69"/>
      <c r="AK10" s="69"/>
      <c r="AL10" s="245" t="str">
        <f>Table1[[#This Row],[Unité]]</f>
        <v>Ménage</v>
      </c>
      <c r="AM10" s="155"/>
      <c r="AN10" s="155" t="s">
        <v>412</v>
      </c>
      <c r="AO10" s="155">
        <v>1000</v>
      </c>
      <c r="AP10" s="69"/>
      <c r="AQ10" s="191">
        <f>IF( OR( Table1[[#This Row],[Categorie d''activité]]=Lists!$D$3, Table1[[#This Row],[Categorie d''activité]]=Lists!$D$14,
Table1[[#This Row],[Categorie d''activité]]=Lists!$D$6), MAX(Table1[[#This Row],[2020
Q1]:[2020
Q4]]),
SUM(Table1[[#This Row],[2020
Q1]:[2020
Q4]] ))</f>
        <v>1000</v>
      </c>
      <c r="AR10" s="192">
        <f>IF(Table1[[#This Row],[Unité]]="Individu", Table1[[#This Row],[TOTAL 
par UNITÉ 2020]], IF(Table1[[#This Row],[Unité]]="Ménage",Table1[[#This Row],[TOTAL 
par UNITÉ 2020]]*5,IF(Table1[[#This Row],[Unité]]= "Assoc/ coopérative",Table1[[#This Row],[TOTAL 
par UNITÉ 2020]]*50, IF(Table1[[#This Row],[Unité]]="AUTRE", "", ""))))</f>
        <v>5000</v>
      </c>
      <c r="AS10" s="169" t="str">
        <f>Table1[[#This Row],[Unité]]</f>
        <v>Ménage</v>
      </c>
      <c r="AT10" s="69"/>
      <c r="AU10" s="69"/>
      <c r="AV10" s="69"/>
      <c r="AW10" s="69"/>
      <c r="AX10" s="69"/>
      <c r="AY10" s="69"/>
      <c r="AZ10" s="69"/>
      <c r="BA10" s="69"/>
      <c r="BB10" s="69"/>
      <c r="BC10" s="69"/>
      <c r="BD10" s="69"/>
      <c r="BE10" s="69"/>
      <c r="BF10" s="191">
        <f>IF( OR( Table1[[#This Row],[Categorie d''activité]]=Lists!$D$3, Table1[[#This Row],[Categorie d''activité]]=Lists!$D$14,
Table1[[#This Row],[Categorie d''activité]]=Lists!$D$6), MAX(Table1[[#This Row],[January-21]:[December-21]]),
SUM(Table1[[#This Row],[January-21]:[December-21]] ))</f>
        <v>0</v>
      </c>
      <c r="BG10" s="192">
        <f>IF(Table1[[#This Row],[Unité]]="Individu", Table1[[#This Row],[TOTAL 
par UNITÉ
2021]], IF(Table1[[#This Row],[Unité]]="Ménage",Table1[[#This Row],[TOTAL 
par UNITÉ
2021]]*5,IF(Table1[[#This Row],[Unité]]= "Assoc/ coopérative",Table1[[#This Row],[TOTAL 
par UNITÉ
2021]]*50, IF(Table1[[#This Row],[Unité]]="AUTRE", "", ""))))</f>
        <v>0</v>
      </c>
      <c r="BH10" s="193" t="s">
        <v>454</v>
      </c>
    </row>
    <row r="11" spans="1:60" s="171" customFormat="1" x14ac:dyDescent="0.25">
      <c r="A11" s="171" t="s">
        <v>5</v>
      </c>
      <c r="B11" s="171" t="s">
        <v>32</v>
      </c>
      <c r="C11" s="172" t="s">
        <v>406</v>
      </c>
      <c r="D11" s="173" t="s">
        <v>30</v>
      </c>
      <c r="E11" s="171" t="s">
        <v>63</v>
      </c>
      <c r="G11" s="174">
        <v>43923</v>
      </c>
      <c r="H11" s="190">
        <v>44229</v>
      </c>
      <c r="I11" s="239">
        <f>YEAR(Table1[[#This Row],[Date de démarrage
(dd/mm/yyyy)]])</f>
        <v>2020</v>
      </c>
      <c r="J11" s="240">
        <f>YEAR(Table1[[#This Row],[Date de fin
(dd/mm/yyyy)]])</f>
        <v>2021</v>
      </c>
      <c r="K11" s="171" t="s">
        <v>425</v>
      </c>
      <c r="L11" s="156"/>
      <c r="M11" s="175" t="s">
        <v>442</v>
      </c>
      <c r="N11" s="176" t="s">
        <v>281</v>
      </c>
      <c r="O11" s="177" t="s">
        <v>34</v>
      </c>
      <c r="P11" s="178">
        <v>6230</v>
      </c>
      <c r="Q11" s="179">
        <v>1</v>
      </c>
      <c r="R11" s="241">
        <f xml:space="preserve"> IF( Q11 &lt;&gt;0, IF(Table1[[#This Row],[Unité]]="Ménage",Table1[[#This Row],[Valeur de chaque transfert ou voucher/ ménage
(GOURDE)]]*Table1[[#This Row],[ Nombre de transferts/ ménage]]*Table1[[#This Row],[TOTAL individus plannifiés
2021]]/5, "pb unité"), "0")</f>
        <v>0</v>
      </c>
      <c r="S11" s="180" t="s">
        <v>227</v>
      </c>
      <c r="T11" s="153" t="s">
        <v>441</v>
      </c>
      <c r="U11" s="242">
        <v>1000</v>
      </c>
      <c r="V11" s="154"/>
      <c r="W11" s="170" t="s">
        <v>21</v>
      </c>
      <c r="X11"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1"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1" s="182"/>
      <c r="AA11" s="183"/>
      <c r="AB11" s="183"/>
      <c r="AC11" s="183"/>
      <c r="AD11" s="183"/>
      <c r="AE11" s="183"/>
      <c r="AF11" s="183"/>
      <c r="AG11" s="244">
        <f>SUM(Table1[[#This Row],[Nombre de filles
 (&lt; 18 ans)]:[Nombre d''hommes
(&gt; 60 ans)]])</f>
        <v>0</v>
      </c>
      <c r="AH11" s="187" t="s">
        <v>200</v>
      </c>
      <c r="AI11" s="188" t="s">
        <v>58</v>
      </c>
      <c r="AJ11" s="69"/>
      <c r="AK11" s="69"/>
      <c r="AL11" s="245" t="str">
        <f>Table1[[#This Row],[Unité]]</f>
        <v>Ménage</v>
      </c>
      <c r="AM11" s="155"/>
      <c r="AN11" s="155" t="s">
        <v>412</v>
      </c>
      <c r="AO11" s="155" t="s">
        <v>412</v>
      </c>
      <c r="AP11" s="69">
        <v>1000</v>
      </c>
      <c r="AQ11" s="191">
        <f>IF( OR( Table1[[#This Row],[Categorie d''activité]]=Lists!$D$3, Table1[[#This Row],[Categorie d''activité]]=Lists!$D$14,
Table1[[#This Row],[Categorie d''activité]]=Lists!$D$6), MAX(Table1[[#This Row],[2020
Q1]:[2020
Q4]]),
SUM(Table1[[#This Row],[2020
Q1]:[2020
Q4]] ))</f>
        <v>1000</v>
      </c>
      <c r="AR11" s="192">
        <f>IF(Table1[[#This Row],[Unité]]="Individu", Table1[[#This Row],[TOTAL 
par UNITÉ 2020]], IF(Table1[[#This Row],[Unité]]="Ménage",Table1[[#This Row],[TOTAL 
par UNITÉ 2020]]*5,IF(Table1[[#This Row],[Unité]]= "Assoc/ coopérative",Table1[[#This Row],[TOTAL 
par UNITÉ 2020]]*50, IF(Table1[[#This Row],[Unité]]="AUTRE", "", ""))))</f>
        <v>5000</v>
      </c>
      <c r="AS11" s="169" t="str">
        <f>Table1[[#This Row],[Unité]]</f>
        <v>Ménage</v>
      </c>
      <c r="AT11" s="69"/>
      <c r="AU11" s="69"/>
      <c r="AV11" s="69"/>
      <c r="AW11" s="69"/>
      <c r="AX11" s="69"/>
      <c r="AY11" s="69"/>
      <c r="AZ11" s="69"/>
      <c r="BA11" s="69"/>
      <c r="BB11" s="69"/>
      <c r="BC11" s="69"/>
      <c r="BD11" s="69"/>
      <c r="BE11" s="69"/>
      <c r="BF11" s="191">
        <f>IF( OR( Table1[[#This Row],[Categorie d''activité]]=Lists!$D$3, Table1[[#This Row],[Categorie d''activité]]=Lists!$D$14,
Table1[[#This Row],[Categorie d''activité]]=Lists!$D$6), MAX(Table1[[#This Row],[January-21]:[December-21]]),
SUM(Table1[[#This Row],[January-21]:[December-21]] ))</f>
        <v>0</v>
      </c>
      <c r="BG11" s="192">
        <f>IF(Table1[[#This Row],[Unité]]="Individu", Table1[[#This Row],[TOTAL 
par UNITÉ
2021]], IF(Table1[[#This Row],[Unité]]="Ménage",Table1[[#This Row],[TOTAL 
par UNITÉ
2021]]*5,IF(Table1[[#This Row],[Unité]]= "Assoc/ coopérative",Table1[[#This Row],[TOTAL 
par UNITÉ
2021]]*50, IF(Table1[[#This Row],[Unité]]="AUTRE", "", ""))))</f>
        <v>0</v>
      </c>
      <c r="BH11" s="193" t="s">
        <v>454</v>
      </c>
    </row>
    <row r="12" spans="1:60" s="171" customFormat="1" x14ac:dyDescent="0.25">
      <c r="A12" s="171" t="s">
        <v>5</v>
      </c>
      <c r="B12" s="171" t="s">
        <v>32</v>
      </c>
      <c r="C12" s="172" t="s">
        <v>406</v>
      </c>
      <c r="D12" s="173" t="s">
        <v>30</v>
      </c>
      <c r="E12" s="171" t="s">
        <v>63</v>
      </c>
      <c r="G12" s="174">
        <v>43923</v>
      </c>
      <c r="H12" s="190">
        <v>44229</v>
      </c>
      <c r="I12" s="239">
        <f>YEAR(Table1[[#This Row],[Date de démarrage
(dd/mm/yyyy)]])</f>
        <v>2020</v>
      </c>
      <c r="J12" s="240">
        <f>YEAR(Table1[[#This Row],[Date de fin
(dd/mm/yyyy)]])</f>
        <v>2021</v>
      </c>
      <c r="K12" s="171" t="s">
        <v>425</v>
      </c>
      <c r="L12" s="156"/>
      <c r="M12" s="175" t="s">
        <v>442</v>
      </c>
      <c r="N12" s="176" t="s">
        <v>236</v>
      </c>
      <c r="O12" s="177" t="s">
        <v>210</v>
      </c>
      <c r="P12" s="178">
        <v>3000</v>
      </c>
      <c r="Q12" s="179">
        <v>1</v>
      </c>
      <c r="R12" s="241">
        <f xml:space="preserve"> IF( Q12 &lt;&gt;0, IF(Table1[[#This Row],[Unité]]="Ménage",Table1[[#This Row],[Valeur de chaque transfert ou voucher/ ménage
(GOURDE)]]*Table1[[#This Row],[ Nombre de transferts/ ménage]]*Table1[[#This Row],[TOTAL individus plannifiés
2021]]/5, "pb unité"), "0")</f>
        <v>0</v>
      </c>
      <c r="S12" s="180" t="s">
        <v>41</v>
      </c>
      <c r="T12" s="153" t="s">
        <v>441</v>
      </c>
      <c r="U12" s="242">
        <v>1000</v>
      </c>
      <c r="V12" s="154"/>
      <c r="W12" s="170" t="s">
        <v>21</v>
      </c>
      <c r="X12"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2"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2" s="182"/>
      <c r="AA12" s="183"/>
      <c r="AB12" s="183"/>
      <c r="AC12" s="183"/>
      <c r="AD12" s="183"/>
      <c r="AE12" s="183"/>
      <c r="AF12" s="183"/>
      <c r="AG12" s="244">
        <f>SUM(Table1[[#This Row],[Nombre de filles
 (&lt; 18 ans)]:[Nombre d''hommes
(&gt; 60 ans)]])</f>
        <v>0</v>
      </c>
      <c r="AH12" s="187" t="s">
        <v>200</v>
      </c>
      <c r="AI12" s="188" t="s">
        <v>58</v>
      </c>
      <c r="AJ12" s="69"/>
      <c r="AK12" s="69"/>
      <c r="AL12" s="245" t="str">
        <f>Table1[[#This Row],[Unité]]</f>
        <v>Ménage</v>
      </c>
      <c r="AM12" s="155"/>
      <c r="AN12" s="155" t="s">
        <v>412</v>
      </c>
      <c r="AO12" s="155">
        <v>1000</v>
      </c>
      <c r="AP12" s="69"/>
      <c r="AQ12" s="191">
        <f>IF( OR( Table1[[#This Row],[Categorie d''activité]]=Lists!$D$3, Table1[[#This Row],[Categorie d''activité]]=Lists!$D$14,
Table1[[#This Row],[Categorie d''activité]]=Lists!$D$6), MAX(Table1[[#This Row],[2020
Q1]:[2020
Q4]]),
SUM(Table1[[#This Row],[2020
Q1]:[2020
Q4]] ))</f>
        <v>1000</v>
      </c>
      <c r="AR12" s="192">
        <f>IF(Table1[[#This Row],[Unité]]="Individu", Table1[[#This Row],[TOTAL 
par UNITÉ 2020]], IF(Table1[[#This Row],[Unité]]="Ménage",Table1[[#This Row],[TOTAL 
par UNITÉ 2020]]*5,IF(Table1[[#This Row],[Unité]]= "Assoc/ coopérative",Table1[[#This Row],[TOTAL 
par UNITÉ 2020]]*50, IF(Table1[[#This Row],[Unité]]="AUTRE", "", ""))))</f>
        <v>5000</v>
      </c>
      <c r="AS12" s="169" t="str">
        <f>Table1[[#This Row],[Unité]]</f>
        <v>Ménage</v>
      </c>
      <c r="AT12" s="69"/>
      <c r="AU12" s="69"/>
      <c r="AV12" s="69"/>
      <c r="AW12" s="69"/>
      <c r="AX12" s="69"/>
      <c r="AY12" s="69"/>
      <c r="AZ12" s="69"/>
      <c r="BA12" s="69"/>
      <c r="BB12" s="69"/>
      <c r="BC12" s="69"/>
      <c r="BD12" s="69"/>
      <c r="BE12" s="69"/>
      <c r="BF12" s="191">
        <f>IF( OR( Table1[[#This Row],[Categorie d''activité]]=Lists!$D$3, Table1[[#This Row],[Categorie d''activité]]=Lists!$D$14,
Table1[[#This Row],[Categorie d''activité]]=Lists!$D$6), MAX(Table1[[#This Row],[January-21]:[December-21]]),
SUM(Table1[[#This Row],[January-21]:[December-21]] ))</f>
        <v>0</v>
      </c>
      <c r="BG12" s="192">
        <f>IF(Table1[[#This Row],[Unité]]="Individu", Table1[[#This Row],[TOTAL 
par UNITÉ
2021]], IF(Table1[[#This Row],[Unité]]="Ménage",Table1[[#This Row],[TOTAL 
par UNITÉ
2021]]*5,IF(Table1[[#This Row],[Unité]]= "Assoc/ coopérative",Table1[[#This Row],[TOTAL 
par UNITÉ
2021]]*50, IF(Table1[[#This Row],[Unité]]="AUTRE", "", ""))))</f>
        <v>0</v>
      </c>
      <c r="BH12" s="193" t="s">
        <v>454</v>
      </c>
    </row>
    <row r="13" spans="1:60" s="171" customFormat="1" x14ac:dyDescent="0.25">
      <c r="A13" s="171" t="s">
        <v>5</v>
      </c>
      <c r="B13" s="171" t="s">
        <v>32</v>
      </c>
      <c r="C13" s="172" t="s">
        <v>406</v>
      </c>
      <c r="D13" s="173" t="s">
        <v>30</v>
      </c>
      <c r="E13" s="171" t="s">
        <v>63</v>
      </c>
      <c r="G13" s="174">
        <v>43923</v>
      </c>
      <c r="H13" s="190">
        <v>44229</v>
      </c>
      <c r="I13" s="239">
        <f>YEAR(Table1[[#This Row],[Date de démarrage
(dd/mm/yyyy)]])</f>
        <v>2020</v>
      </c>
      <c r="J13" s="240">
        <f>YEAR(Table1[[#This Row],[Date de fin
(dd/mm/yyyy)]])</f>
        <v>2021</v>
      </c>
      <c r="K13" s="171" t="s">
        <v>425</v>
      </c>
      <c r="L13" s="156"/>
      <c r="M13" s="175" t="s">
        <v>442</v>
      </c>
      <c r="N13" s="176" t="s">
        <v>69</v>
      </c>
      <c r="O13" s="177" t="s">
        <v>210</v>
      </c>
      <c r="P13" s="178">
        <v>5500</v>
      </c>
      <c r="Q13" s="179">
        <v>1</v>
      </c>
      <c r="R13" s="241">
        <f xml:space="preserve"> IF( Q13 &lt;&gt;0, IF(Table1[[#This Row],[Unité]]="Ménage",Table1[[#This Row],[Valeur de chaque transfert ou voucher/ ménage
(GOURDE)]]*Table1[[#This Row],[ Nombre de transferts/ ménage]]*Table1[[#This Row],[TOTAL individus plannifiés
2021]]/5, "pb unité"), "0")</f>
        <v>0</v>
      </c>
      <c r="S13" s="180" t="s">
        <v>41</v>
      </c>
      <c r="T13" s="153" t="s">
        <v>441</v>
      </c>
      <c r="U13" s="242">
        <v>1000</v>
      </c>
      <c r="V13" s="154"/>
      <c r="W13" s="170" t="s">
        <v>21</v>
      </c>
      <c r="X13"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3"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3" s="182"/>
      <c r="AA13" s="183"/>
      <c r="AB13" s="183"/>
      <c r="AC13" s="183"/>
      <c r="AD13" s="183"/>
      <c r="AE13" s="183"/>
      <c r="AF13" s="183"/>
      <c r="AG13" s="244">
        <f>SUM(Table1[[#This Row],[Nombre de filles
 (&lt; 18 ans)]:[Nombre d''hommes
(&gt; 60 ans)]])</f>
        <v>0</v>
      </c>
      <c r="AH13" s="187" t="s">
        <v>201</v>
      </c>
      <c r="AI13" s="188" t="s">
        <v>49</v>
      </c>
      <c r="AJ13" s="69"/>
      <c r="AK13" s="69"/>
      <c r="AL13" s="245" t="str">
        <f>Table1[[#This Row],[Unité]]</f>
        <v>Ménage</v>
      </c>
      <c r="AM13" s="155"/>
      <c r="AN13" s="155" t="s">
        <v>412</v>
      </c>
      <c r="AO13" s="155">
        <v>1000</v>
      </c>
      <c r="AP13" s="69"/>
      <c r="AQ13" s="191">
        <f>IF( OR( Table1[[#This Row],[Categorie d''activité]]=Lists!$D$3, Table1[[#This Row],[Categorie d''activité]]=Lists!$D$14,
Table1[[#This Row],[Categorie d''activité]]=Lists!$D$6), MAX(Table1[[#This Row],[2020
Q1]:[2020
Q4]]),
SUM(Table1[[#This Row],[2020
Q1]:[2020
Q4]] ))</f>
        <v>1000</v>
      </c>
      <c r="AR13" s="192">
        <f>IF(Table1[[#This Row],[Unité]]="Individu", Table1[[#This Row],[TOTAL 
par UNITÉ 2020]], IF(Table1[[#This Row],[Unité]]="Ménage",Table1[[#This Row],[TOTAL 
par UNITÉ 2020]]*5,IF(Table1[[#This Row],[Unité]]= "Assoc/ coopérative",Table1[[#This Row],[TOTAL 
par UNITÉ 2020]]*50, IF(Table1[[#This Row],[Unité]]="AUTRE", "", ""))))</f>
        <v>5000</v>
      </c>
      <c r="AS13" s="169" t="str">
        <f>Table1[[#This Row],[Unité]]</f>
        <v>Ménage</v>
      </c>
      <c r="AT13" s="69"/>
      <c r="AU13" s="69"/>
      <c r="AV13" s="69"/>
      <c r="AW13" s="69"/>
      <c r="AX13" s="69"/>
      <c r="AY13" s="69"/>
      <c r="AZ13" s="69"/>
      <c r="BA13" s="69"/>
      <c r="BB13" s="69"/>
      <c r="BC13" s="69"/>
      <c r="BD13" s="69"/>
      <c r="BE13" s="69"/>
      <c r="BF13" s="191">
        <f>IF( OR( Table1[[#This Row],[Categorie d''activité]]=Lists!$D$3, Table1[[#This Row],[Categorie d''activité]]=Lists!$D$14,
Table1[[#This Row],[Categorie d''activité]]=Lists!$D$6), MAX(Table1[[#This Row],[January-21]:[December-21]]),
SUM(Table1[[#This Row],[January-21]:[December-21]] ))</f>
        <v>0</v>
      </c>
      <c r="BG13" s="192">
        <f>IF(Table1[[#This Row],[Unité]]="Individu", Table1[[#This Row],[TOTAL 
par UNITÉ
2021]], IF(Table1[[#This Row],[Unité]]="Ménage",Table1[[#This Row],[TOTAL 
par UNITÉ
2021]]*5,IF(Table1[[#This Row],[Unité]]= "Assoc/ coopérative",Table1[[#This Row],[TOTAL 
par UNITÉ
2021]]*50, IF(Table1[[#This Row],[Unité]]="AUTRE", "", ""))))</f>
        <v>0</v>
      </c>
      <c r="BH13" s="193" t="s">
        <v>454</v>
      </c>
    </row>
    <row r="14" spans="1:60" s="171" customFormat="1" x14ac:dyDescent="0.25">
      <c r="A14" s="171" t="s">
        <v>5</v>
      </c>
      <c r="B14" s="171" t="s">
        <v>32</v>
      </c>
      <c r="C14" s="172" t="s">
        <v>406</v>
      </c>
      <c r="D14" s="173" t="s">
        <v>30</v>
      </c>
      <c r="E14" s="171" t="s">
        <v>63</v>
      </c>
      <c r="G14" s="174">
        <v>43923</v>
      </c>
      <c r="H14" s="190">
        <v>44229</v>
      </c>
      <c r="I14" s="239">
        <f>YEAR(Table1[[#This Row],[Date de démarrage
(dd/mm/yyyy)]])</f>
        <v>2020</v>
      </c>
      <c r="J14" s="240">
        <f>YEAR(Table1[[#This Row],[Date de fin
(dd/mm/yyyy)]])</f>
        <v>2021</v>
      </c>
      <c r="K14" s="171" t="s">
        <v>425</v>
      </c>
      <c r="L14" s="156"/>
      <c r="M14" s="175" t="s">
        <v>442</v>
      </c>
      <c r="N14" s="176" t="s">
        <v>281</v>
      </c>
      <c r="O14" s="177" t="s">
        <v>34</v>
      </c>
      <c r="P14" s="178">
        <v>6230</v>
      </c>
      <c r="Q14" s="179">
        <v>1</v>
      </c>
      <c r="R14" s="241">
        <f xml:space="preserve"> IF( Q14 &lt;&gt;0, IF(Table1[[#This Row],[Unité]]="Ménage",Table1[[#This Row],[Valeur de chaque transfert ou voucher/ ménage
(GOURDE)]]*Table1[[#This Row],[ Nombre de transferts/ ménage]]*Table1[[#This Row],[TOTAL individus plannifiés
2021]]/5, "pb unité"), "0")</f>
        <v>0</v>
      </c>
      <c r="S14" s="180" t="s">
        <v>227</v>
      </c>
      <c r="T14" s="153" t="s">
        <v>441</v>
      </c>
      <c r="U14" s="242">
        <v>1000</v>
      </c>
      <c r="V14" s="154"/>
      <c r="W14" s="170" t="s">
        <v>21</v>
      </c>
      <c r="X14"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4"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4" s="182"/>
      <c r="AA14" s="183"/>
      <c r="AB14" s="183"/>
      <c r="AC14" s="183"/>
      <c r="AD14" s="183"/>
      <c r="AE14" s="183"/>
      <c r="AF14" s="183"/>
      <c r="AG14" s="244">
        <f>SUM(Table1[[#This Row],[Nombre de filles
 (&lt; 18 ans)]:[Nombre d''hommes
(&gt; 60 ans)]])</f>
        <v>0</v>
      </c>
      <c r="AH14" s="187" t="s">
        <v>201</v>
      </c>
      <c r="AI14" s="188" t="s">
        <v>121</v>
      </c>
      <c r="AJ14" s="69"/>
      <c r="AK14" s="69"/>
      <c r="AL14" s="245" t="str">
        <f>Table1[[#This Row],[Unité]]</f>
        <v>Ménage</v>
      </c>
      <c r="AM14" s="155"/>
      <c r="AN14" s="155" t="s">
        <v>412</v>
      </c>
      <c r="AO14" s="155" t="s">
        <v>412</v>
      </c>
      <c r="AP14" s="69">
        <v>1000</v>
      </c>
      <c r="AQ14" s="191">
        <f>IF( OR( Table1[[#This Row],[Categorie d''activité]]=Lists!$D$3, Table1[[#This Row],[Categorie d''activité]]=Lists!$D$14,
Table1[[#This Row],[Categorie d''activité]]=Lists!$D$6), MAX(Table1[[#This Row],[2020
Q1]:[2020
Q4]]),
SUM(Table1[[#This Row],[2020
Q1]:[2020
Q4]] ))</f>
        <v>1000</v>
      </c>
      <c r="AR14" s="192">
        <f>IF(Table1[[#This Row],[Unité]]="Individu", Table1[[#This Row],[TOTAL 
par UNITÉ 2020]], IF(Table1[[#This Row],[Unité]]="Ménage",Table1[[#This Row],[TOTAL 
par UNITÉ 2020]]*5,IF(Table1[[#This Row],[Unité]]= "Assoc/ coopérative",Table1[[#This Row],[TOTAL 
par UNITÉ 2020]]*50, IF(Table1[[#This Row],[Unité]]="AUTRE", "", ""))))</f>
        <v>5000</v>
      </c>
      <c r="AS14" s="169" t="str">
        <f>Table1[[#This Row],[Unité]]</f>
        <v>Ménage</v>
      </c>
      <c r="AT14" s="69"/>
      <c r="AU14" s="69"/>
      <c r="AV14" s="69"/>
      <c r="AW14" s="69"/>
      <c r="AX14" s="69"/>
      <c r="AY14" s="69"/>
      <c r="AZ14" s="69"/>
      <c r="BA14" s="69"/>
      <c r="BB14" s="69"/>
      <c r="BC14" s="69"/>
      <c r="BD14" s="69"/>
      <c r="BE14" s="69"/>
      <c r="BF14" s="191">
        <f>IF( OR( Table1[[#This Row],[Categorie d''activité]]=Lists!$D$3, Table1[[#This Row],[Categorie d''activité]]=Lists!$D$14,
Table1[[#This Row],[Categorie d''activité]]=Lists!$D$6), MAX(Table1[[#This Row],[January-21]:[December-21]]),
SUM(Table1[[#This Row],[January-21]:[December-21]] ))</f>
        <v>0</v>
      </c>
      <c r="BG14" s="192">
        <f>IF(Table1[[#This Row],[Unité]]="Individu", Table1[[#This Row],[TOTAL 
par UNITÉ
2021]], IF(Table1[[#This Row],[Unité]]="Ménage",Table1[[#This Row],[TOTAL 
par UNITÉ
2021]]*5,IF(Table1[[#This Row],[Unité]]= "Assoc/ coopérative",Table1[[#This Row],[TOTAL 
par UNITÉ
2021]]*50, IF(Table1[[#This Row],[Unité]]="AUTRE", "", ""))))</f>
        <v>0</v>
      </c>
      <c r="BH14" s="193" t="s">
        <v>454</v>
      </c>
    </row>
    <row r="15" spans="1:60" s="171" customFormat="1" x14ac:dyDescent="0.25">
      <c r="A15" s="171" t="s">
        <v>5</v>
      </c>
      <c r="B15" s="171" t="s">
        <v>32</v>
      </c>
      <c r="C15" s="172" t="s">
        <v>406</v>
      </c>
      <c r="D15" s="173" t="s">
        <v>30</v>
      </c>
      <c r="E15" s="171" t="s">
        <v>63</v>
      </c>
      <c r="G15" s="174">
        <v>43923</v>
      </c>
      <c r="H15" s="190">
        <v>44229</v>
      </c>
      <c r="I15" s="239">
        <f>YEAR(Table1[[#This Row],[Date de démarrage
(dd/mm/yyyy)]])</f>
        <v>2020</v>
      </c>
      <c r="J15" s="240">
        <f>YEAR(Table1[[#This Row],[Date de fin
(dd/mm/yyyy)]])</f>
        <v>2021</v>
      </c>
      <c r="K15" s="171" t="s">
        <v>425</v>
      </c>
      <c r="L15" s="156"/>
      <c r="M15" s="175" t="s">
        <v>442</v>
      </c>
      <c r="N15" s="176" t="s">
        <v>236</v>
      </c>
      <c r="O15" s="177" t="s">
        <v>210</v>
      </c>
      <c r="P15" s="178">
        <v>3000</v>
      </c>
      <c r="Q15" s="179">
        <v>1</v>
      </c>
      <c r="R15" s="241">
        <f xml:space="preserve"> IF( Q15 &lt;&gt;0, IF(Table1[[#This Row],[Unité]]="Ménage",Table1[[#This Row],[Valeur de chaque transfert ou voucher/ ménage
(GOURDE)]]*Table1[[#This Row],[ Nombre de transferts/ ménage]]*Table1[[#This Row],[TOTAL individus plannifiés
2021]]/5, "pb unité"), "0")</f>
        <v>0</v>
      </c>
      <c r="S15" s="180" t="s">
        <v>41</v>
      </c>
      <c r="T15" s="153" t="s">
        <v>441</v>
      </c>
      <c r="U15" s="242">
        <v>1000</v>
      </c>
      <c r="V15" s="154"/>
      <c r="W15" s="170" t="s">
        <v>21</v>
      </c>
      <c r="X15"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5"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5" s="182"/>
      <c r="AA15" s="183"/>
      <c r="AB15" s="183"/>
      <c r="AC15" s="183"/>
      <c r="AD15" s="183"/>
      <c r="AE15" s="183"/>
      <c r="AF15" s="183"/>
      <c r="AG15" s="244">
        <f>SUM(Table1[[#This Row],[Nombre de filles
 (&lt; 18 ans)]:[Nombre d''hommes
(&gt; 60 ans)]])</f>
        <v>0</v>
      </c>
      <c r="AH15" s="187" t="s">
        <v>201</v>
      </c>
      <c r="AI15" s="188" t="s">
        <v>121</v>
      </c>
      <c r="AJ15" s="69"/>
      <c r="AK15" s="69"/>
      <c r="AL15" s="245" t="str">
        <f>Table1[[#This Row],[Unité]]</f>
        <v>Ménage</v>
      </c>
      <c r="AM15" s="155"/>
      <c r="AN15" s="155" t="s">
        <v>412</v>
      </c>
      <c r="AO15" s="155">
        <v>1000</v>
      </c>
      <c r="AP15" s="69"/>
      <c r="AQ15" s="191">
        <f>IF( OR( Table1[[#This Row],[Categorie d''activité]]=Lists!$D$3, Table1[[#This Row],[Categorie d''activité]]=Lists!$D$14,
Table1[[#This Row],[Categorie d''activité]]=Lists!$D$6), MAX(Table1[[#This Row],[2020
Q1]:[2020
Q4]]),
SUM(Table1[[#This Row],[2020
Q1]:[2020
Q4]] ))</f>
        <v>1000</v>
      </c>
      <c r="AR15" s="192">
        <f>IF(Table1[[#This Row],[Unité]]="Individu", Table1[[#This Row],[TOTAL 
par UNITÉ 2020]], IF(Table1[[#This Row],[Unité]]="Ménage",Table1[[#This Row],[TOTAL 
par UNITÉ 2020]]*5,IF(Table1[[#This Row],[Unité]]= "Assoc/ coopérative",Table1[[#This Row],[TOTAL 
par UNITÉ 2020]]*50, IF(Table1[[#This Row],[Unité]]="AUTRE", "", ""))))</f>
        <v>5000</v>
      </c>
      <c r="AS15" s="169" t="str">
        <f>Table1[[#This Row],[Unité]]</f>
        <v>Ménage</v>
      </c>
      <c r="AT15" s="69"/>
      <c r="AU15" s="69"/>
      <c r="AV15" s="69"/>
      <c r="AW15" s="69"/>
      <c r="AX15" s="69"/>
      <c r="AY15" s="69"/>
      <c r="AZ15" s="69"/>
      <c r="BA15" s="69"/>
      <c r="BB15" s="69"/>
      <c r="BC15" s="69"/>
      <c r="BD15" s="69"/>
      <c r="BE15" s="69"/>
      <c r="BF15" s="191">
        <f>IF( OR( Table1[[#This Row],[Categorie d''activité]]=Lists!$D$3, Table1[[#This Row],[Categorie d''activité]]=Lists!$D$14,
Table1[[#This Row],[Categorie d''activité]]=Lists!$D$6), MAX(Table1[[#This Row],[January-21]:[December-21]]),
SUM(Table1[[#This Row],[January-21]:[December-21]] ))</f>
        <v>0</v>
      </c>
      <c r="BG15" s="192">
        <f>IF(Table1[[#This Row],[Unité]]="Individu", Table1[[#This Row],[TOTAL 
par UNITÉ
2021]], IF(Table1[[#This Row],[Unité]]="Ménage",Table1[[#This Row],[TOTAL 
par UNITÉ
2021]]*5,IF(Table1[[#This Row],[Unité]]= "Assoc/ coopérative",Table1[[#This Row],[TOTAL 
par UNITÉ
2021]]*50, IF(Table1[[#This Row],[Unité]]="AUTRE", "", ""))))</f>
        <v>0</v>
      </c>
      <c r="BH15" s="193" t="s">
        <v>454</v>
      </c>
    </row>
    <row r="16" spans="1:60" s="171" customFormat="1" x14ac:dyDescent="0.25">
      <c r="A16" s="171" t="s">
        <v>5</v>
      </c>
      <c r="B16" s="171" t="s">
        <v>32</v>
      </c>
      <c r="C16" s="172" t="s">
        <v>406</v>
      </c>
      <c r="D16" s="173" t="s">
        <v>30</v>
      </c>
      <c r="E16" s="171" t="s">
        <v>230</v>
      </c>
      <c r="G16" s="174">
        <v>43862</v>
      </c>
      <c r="H16" s="190">
        <v>44227</v>
      </c>
      <c r="I16" s="239">
        <f>YEAR(Table1[[#This Row],[Date de démarrage
(dd/mm/yyyy)]])</f>
        <v>2020</v>
      </c>
      <c r="J16" s="240">
        <f>YEAR(Table1[[#This Row],[Date de fin
(dd/mm/yyyy)]])</f>
        <v>2021</v>
      </c>
      <c r="K16" s="171" t="s">
        <v>229</v>
      </c>
      <c r="L16" s="156"/>
      <c r="M16" s="175" t="s">
        <v>443</v>
      </c>
      <c r="N16" s="176" t="s">
        <v>69</v>
      </c>
      <c r="O16" s="177" t="s">
        <v>210</v>
      </c>
      <c r="P16" s="178">
        <v>4000</v>
      </c>
      <c r="Q16" s="179">
        <v>1</v>
      </c>
      <c r="R16" s="241">
        <f xml:space="preserve"> IF( Q16 &lt;&gt;0, IF(Table1[[#This Row],[Unité]]="Ménage",Table1[[#This Row],[Valeur de chaque transfert ou voucher/ ménage
(GOURDE)]]*Table1[[#This Row],[ Nombre de transferts/ ménage]]*Table1[[#This Row],[TOTAL individus plannifiés
2021]]/5, "pb unité"), "0")</f>
        <v>0</v>
      </c>
      <c r="S16" s="180" t="s">
        <v>41</v>
      </c>
      <c r="T16" s="153" t="s">
        <v>444</v>
      </c>
      <c r="U16" s="242">
        <v>1000</v>
      </c>
      <c r="V16" s="154"/>
      <c r="W16" s="170" t="s">
        <v>21</v>
      </c>
      <c r="X16"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16"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6" s="182"/>
      <c r="AA16" s="183"/>
      <c r="AB16" s="183"/>
      <c r="AC16" s="183"/>
      <c r="AD16" s="183"/>
      <c r="AE16" s="183"/>
      <c r="AF16" s="183"/>
      <c r="AG16" s="244">
        <f>SUM(Table1[[#This Row],[Nombre de filles
 (&lt; 18 ans)]:[Nombre d''hommes
(&gt; 60 ans)]])</f>
        <v>0</v>
      </c>
      <c r="AH16" s="187" t="s">
        <v>199</v>
      </c>
      <c r="AI16" s="188" t="s">
        <v>161</v>
      </c>
      <c r="AJ16" s="69"/>
      <c r="AK16" s="69"/>
      <c r="AL16" s="245" t="str">
        <f>Table1[[#This Row],[Unité]]</f>
        <v>Ménage</v>
      </c>
      <c r="AM16" s="155"/>
      <c r="AN16" s="155">
        <v>1000</v>
      </c>
      <c r="AO16" s="155" t="s">
        <v>412</v>
      </c>
      <c r="AP16" s="69"/>
      <c r="AQ16" s="191">
        <f>IF( OR( Table1[[#This Row],[Categorie d''activité]]=Lists!$D$3, Table1[[#This Row],[Categorie d''activité]]=Lists!$D$14,
Table1[[#This Row],[Categorie d''activité]]=Lists!$D$6), MAX(Table1[[#This Row],[2020
Q1]:[2020
Q4]]),
SUM(Table1[[#This Row],[2020
Q1]:[2020
Q4]] ))</f>
        <v>1000</v>
      </c>
      <c r="AR16" s="192">
        <f>IF(Table1[[#This Row],[Unité]]="Individu", Table1[[#This Row],[TOTAL 
par UNITÉ 2020]], IF(Table1[[#This Row],[Unité]]="Ménage",Table1[[#This Row],[TOTAL 
par UNITÉ 2020]]*5,IF(Table1[[#This Row],[Unité]]= "Assoc/ coopérative",Table1[[#This Row],[TOTAL 
par UNITÉ 2020]]*50, IF(Table1[[#This Row],[Unité]]="AUTRE", "", ""))))</f>
        <v>5000</v>
      </c>
      <c r="AS16" s="169" t="str">
        <f>Table1[[#This Row],[Unité]]</f>
        <v>Ménage</v>
      </c>
      <c r="AT16" s="69"/>
      <c r="AU16" s="69"/>
      <c r="AV16" s="69"/>
      <c r="AW16" s="69"/>
      <c r="AX16" s="69"/>
      <c r="AY16" s="69"/>
      <c r="AZ16" s="69"/>
      <c r="BA16" s="69"/>
      <c r="BB16" s="69"/>
      <c r="BC16" s="69"/>
      <c r="BD16" s="69"/>
      <c r="BE16" s="69"/>
      <c r="BF16" s="191">
        <f>IF( OR( Table1[[#This Row],[Categorie d''activité]]=Lists!$D$3, Table1[[#This Row],[Categorie d''activité]]=Lists!$D$14,
Table1[[#This Row],[Categorie d''activité]]=Lists!$D$6), MAX(Table1[[#This Row],[January-21]:[December-21]]),
SUM(Table1[[#This Row],[January-21]:[December-21]] ))</f>
        <v>0</v>
      </c>
      <c r="BG16" s="192">
        <f>IF(Table1[[#This Row],[Unité]]="Individu", Table1[[#This Row],[TOTAL 
par UNITÉ
2021]], IF(Table1[[#This Row],[Unité]]="Ménage",Table1[[#This Row],[TOTAL 
par UNITÉ
2021]]*5,IF(Table1[[#This Row],[Unité]]= "Assoc/ coopérative",Table1[[#This Row],[TOTAL 
par UNITÉ
2021]]*50, IF(Table1[[#This Row],[Unité]]="AUTRE", "", ""))))</f>
        <v>0</v>
      </c>
      <c r="BH16" s="193"/>
    </row>
    <row r="17" spans="1:60" s="171" customFormat="1" x14ac:dyDescent="0.25">
      <c r="A17" s="171" t="s">
        <v>5</v>
      </c>
      <c r="B17" s="171" t="s">
        <v>32</v>
      </c>
      <c r="C17" s="172" t="s">
        <v>406</v>
      </c>
      <c r="D17" s="173" t="s">
        <v>30</v>
      </c>
      <c r="E17" s="171" t="s">
        <v>230</v>
      </c>
      <c r="G17" s="174">
        <v>43862</v>
      </c>
      <c r="H17" s="190">
        <v>44227</v>
      </c>
      <c r="I17" s="239">
        <f>YEAR(Table1[[#This Row],[Date de démarrage
(dd/mm/yyyy)]])</f>
        <v>2020</v>
      </c>
      <c r="J17" s="240">
        <f>YEAR(Table1[[#This Row],[Date de fin
(dd/mm/yyyy)]])</f>
        <v>2021</v>
      </c>
      <c r="K17" s="171" t="s">
        <v>229</v>
      </c>
      <c r="L17" s="156"/>
      <c r="M17" s="175" t="s">
        <v>443</v>
      </c>
      <c r="N17" s="176" t="s">
        <v>69</v>
      </c>
      <c r="O17" s="177" t="s">
        <v>210</v>
      </c>
      <c r="P17" s="178">
        <v>4000</v>
      </c>
      <c r="Q17" s="179">
        <v>1</v>
      </c>
      <c r="R17" s="241">
        <f xml:space="preserve"> IF( Q17 &lt;&gt;0, IF(Table1[[#This Row],[Unité]]="Ménage",Table1[[#This Row],[Valeur de chaque transfert ou voucher/ ménage
(GOURDE)]]*Table1[[#This Row],[ Nombre de transferts/ ménage]]*Table1[[#This Row],[TOTAL individus plannifiés
2021]]/5, "pb unité"), "0")</f>
        <v>0</v>
      </c>
      <c r="S17" s="180" t="s">
        <v>41</v>
      </c>
      <c r="T17" s="153" t="s">
        <v>444</v>
      </c>
      <c r="U17" s="242">
        <v>2000</v>
      </c>
      <c r="V17" s="154"/>
      <c r="W17" s="170" t="s">
        <v>21</v>
      </c>
      <c r="X17"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10000</v>
      </c>
      <c r="Y17"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7" s="182"/>
      <c r="AA17" s="183"/>
      <c r="AB17" s="183"/>
      <c r="AC17" s="183"/>
      <c r="AD17" s="183"/>
      <c r="AE17" s="183"/>
      <c r="AF17" s="183"/>
      <c r="AG17" s="244">
        <f>SUM(Table1[[#This Row],[Nombre de filles
 (&lt; 18 ans)]:[Nombre d''hommes
(&gt; 60 ans)]])</f>
        <v>0</v>
      </c>
      <c r="AH17" s="187" t="s">
        <v>199</v>
      </c>
      <c r="AI17" s="188" t="s">
        <v>54</v>
      </c>
      <c r="AJ17" s="69"/>
      <c r="AK17" s="69"/>
      <c r="AL17" s="245" t="str">
        <f>Table1[[#This Row],[Unité]]</f>
        <v>Ménage</v>
      </c>
      <c r="AM17" s="155"/>
      <c r="AN17" s="155">
        <v>1000</v>
      </c>
      <c r="AO17" s="155">
        <v>500</v>
      </c>
      <c r="AP17" s="69"/>
      <c r="AQ17" s="191">
        <f>IF( OR( Table1[[#This Row],[Categorie d''activité]]=Lists!$D$3, Table1[[#This Row],[Categorie d''activité]]=Lists!$D$14,
Table1[[#This Row],[Categorie d''activité]]=Lists!$D$6), MAX(Table1[[#This Row],[2020
Q1]:[2020
Q4]]),
SUM(Table1[[#This Row],[2020
Q1]:[2020
Q4]] ))</f>
        <v>1500</v>
      </c>
      <c r="AR17" s="192">
        <f>IF(Table1[[#This Row],[Unité]]="Individu", Table1[[#This Row],[TOTAL 
par UNITÉ 2020]], IF(Table1[[#This Row],[Unité]]="Ménage",Table1[[#This Row],[TOTAL 
par UNITÉ 2020]]*5,IF(Table1[[#This Row],[Unité]]= "Assoc/ coopérative",Table1[[#This Row],[TOTAL 
par UNITÉ 2020]]*50, IF(Table1[[#This Row],[Unité]]="AUTRE", "", ""))))</f>
        <v>7500</v>
      </c>
      <c r="AS17" s="169" t="str">
        <f>Table1[[#This Row],[Unité]]</f>
        <v>Ménage</v>
      </c>
      <c r="AT17" s="69"/>
      <c r="AU17" s="69"/>
      <c r="AV17" s="69"/>
      <c r="AW17" s="69"/>
      <c r="AX17" s="69"/>
      <c r="AY17" s="69"/>
      <c r="AZ17" s="69"/>
      <c r="BA17" s="69"/>
      <c r="BB17" s="69"/>
      <c r="BC17" s="69"/>
      <c r="BD17" s="69"/>
      <c r="BE17" s="69"/>
      <c r="BF17" s="191">
        <f>IF( OR( Table1[[#This Row],[Categorie d''activité]]=Lists!$D$3, Table1[[#This Row],[Categorie d''activité]]=Lists!$D$14,
Table1[[#This Row],[Categorie d''activité]]=Lists!$D$6), MAX(Table1[[#This Row],[January-21]:[December-21]]),
SUM(Table1[[#This Row],[January-21]:[December-21]] ))</f>
        <v>0</v>
      </c>
      <c r="BG17" s="192">
        <f>IF(Table1[[#This Row],[Unité]]="Individu", Table1[[#This Row],[TOTAL 
par UNITÉ
2021]], IF(Table1[[#This Row],[Unité]]="Ménage",Table1[[#This Row],[TOTAL 
par UNITÉ
2021]]*5,IF(Table1[[#This Row],[Unité]]= "Assoc/ coopérative",Table1[[#This Row],[TOTAL 
par UNITÉ
2021]]*50, IF(Table1[[#This Row],[Unité]]="AUTRE", "", ""))))</f>
        <v>0</v>
      </c>
      <c r="BH17" s="193"/>
    </row>
    <row r="18" spans="1:60" s="171" customFormat="1" x14ac:dyDescent="0.25">
      <c r="A18" s="171" t="s">
        <v>5</v>
      </c>
      <c r="B18" s="171" t="s">
        <v>32</v>
      </c>
      <c r="C18" s="172" t="s">
        <v>406</v>
      </c>
      <c r="D18" s="173" t="s">
        <v>30</v>
      </c>
      <c r="E18" s="171" t="s">
        <v>230</v>
      </c>
      <c r="G18" s="174">
        <v>43862</v>
      </c>
      <c r="H18" s="190">
        <v>44227</v>
      </c>
      <c r="I18" s="239">
        <f>YEAR(Table1[[#This Row],[Date de démarrage
(dd/mm/yyyy)]])</f>
        <v>2020</v>
      </c>
      <c r="J18" s="240">
        <f>YEAR(Table1[[#This Row],[Date de fin
(dd/mm/yyyy)]])</f>
        <v>2021</v>
      </c>
      <c r="K18" s="171" t="s">
        <v>229</v>
      </c>
      <c r="L18" s="156"/>
      <c r="M18" s="175" t="s">
        <v>443</v>
      </c>
      <c r="N18" s="176" t="s">
        <v>69</v>
      </c>
      <c r="O18" s="177" t="s">
        <v>210</v>
      </c>
      <c r="P18" s="178">
        <v>3000</v>
      </c>
      <c r="Q18" s="179">
        <v>1</v>
      </c>
      <c r="R18" s="241">
        <f xml:space="preserve"> IF( Q18 &lt;&gt;0, IF(Table1[[#This Row],[Unité]]="Ménage",Table1[[#This Row],[Valeur de chaque transfert ou voucher/ ménage
(GOURDE)]]*Table1[[#This Row],[ Nombre de transferts/ ménage]]*Table1[[#This Row],[TOTAL individus plannifiés
2021]]/5, "pb unité"), "0")</f>
        <v>0</v>
      </c>
      <c r="S18" s="180" t="s">
        <v>41</v>
      </c>
      <c r="T18" s="153" t="s">
        <v>444</v>
      </c>
      <c r="U18" s="242">
        <v>1500</v>
      </c>
      <c r="V18" s="154"/>
      <c r="W18" s="170" t="s">
        <v>21</v>
      </c>
      <c r="X18" s="191">
        <f>IF(Table1[[#This Row],[Unité]]="Individu", Table1[[#This Row],[Nombre de bénéficiaires 
2020]], IF(Table1[[#This Row],[Unité]]="Ménage",Table1[[#This Row],[Nombre de bénéficiaires 
2020]]*5,IF(Table1[[#This Row],[Unité]]= "Assoc/ coopérative",Table1[[#This Row],[Nombre de bénéficiaires 
2020]]*50, IF(Table1[[#This Row],[Unité]]="AUTRE", "0", "0"))))</f>
        <v>7500</v>
      </c>
      <c r="Y18"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8" s="182"/>
      <c r="AA18" s="183"/>
      <c r="AB18" s="183"/>
      <c r="AC18" s="183"/>
      <c r="AD18" s="183"/>
      <c r="AE18" s="183"/>
      <c r="AF18" s="183"/>
      <c r="AG18" s="244">
        <f>SUM(Table1[[#This Row],[Nombre de filles
 (&lt; 18 ans)]:[Nombre d''hommes
(&gt; 60 ans)]])</f>
        <v>0</v>
      </c>
      <c r="AH18" s="187" t="s">
        <v>199</v>
      </c>
      <c r="AI18" s="188" t="s">
        <v>167</v>
      </c>
      <c r="AJ18" s="69"/>
      <c r="AK18" s="69"/>
      <c r="AL18" s="245" t="str">
        <f>Table1[[#This Row],[Unité]]</f>
        <v>Ménage</v>
      </c>
      <c r="AM18" s="155"/>
      <c r="AN18" s="155">
        <v>1000</v>
      </c>
      <c r="AO18" s="155">
        <v>500</v>
      </c>
      <c r="AP18" s="69"/>
      <c r="AQ18" s="191">
        <f>IF( OR( Table1[[#This Row],[Categorie d''activité]]=Lists!$D$3, Table1[[#This Row],[Categorie d''activité]]=Lists!$D$14,
Table1[[#This Row],[Categorie d''activité]]=Lists!$D$6), MAX(Table1[[#This Row],[2020
Q1]:[2020
Q4]]),
SUM(Table1[[#This Row],[2020
Q1]:[2020
Q4]] ))</f>
        <v>1500</v>
      </c>
      <c r="AR18" s="192">
        <f>IF(Table1[[#This Row],[Unité]]="Individu", Table1[[#This Row],[TOTAL 
par UNITÉ 2020]], IF(Table1[[#This Row],[Unité]]="Ménage",Table1[[#This Row],[TOTAL 
par UNITÉ 2020]]*5,IF(Table1[[#This Row],[Unité]]= "Assoc/ coopérative",Table1[[#This Row],[TOTAL 
par UNITÉ 2020]]*50, IF(Table1[[#This Row],[Unité]]="AUTRE", "", ""))))</f>
        <v>7500</v>
      </c>
      <c r="AS18" s="169" t="str">
        <f>Table1[[#This Row],[Unité]]</f>
        <v>Ménage</v>
      </c>
      <c r="AT18" s="69"/>
      <c r="AU18" s="69"/>
      <c r="AV18" s="69"/>
      <c r="AW18" s="69"/>
      <c r="AX18" s="69"/>
      <c r="AY18" s="69"/>
      <c r="AZ18" s="69"/>
      <c r="BA18" s="69"/>
      <c r="BB18" s="69"/>
      <c r="BC18" s="69"/>
      <c r="BD18" s="69"/>
      <c r="BE18" s="69"/>
      <c r="BF18" s="191">
        <f>IF( OR( Table1[[#This Row],[Categorie d''activité]]=Lists!$D$3, Table1[[#This Row],[Categorie d''activité]]=Lists!$D$14,
Table1[[#This Row],[Categorie d''activité]]=Lists!$D$6), MAX(Table1[[#This Row],[January-21]:[December-21]]),
SUM(Table1[[#This Row],[January-21]:[December-21]] ))</f>
        <v>0</v>
      </c>
      <c r="BG18" s="192">
        <f>IF(Table1[[#This Row],[Unité]]="Individu", Table1[[#This Row],[TOTAL 
par UNITÉ
2021]], IF(Table1[[#This Row],[Unité]]="Ménage",Table1[[#This Row],[TOTAL 
par UNITÉ
2021]]*5,IF(Table1[[#This Row],[Unité]]= "Assoc/ coopérative",Table1[[#This Row],[TOTAL 
par UNITÉ
2021]]*50, IF(Table1[[#This Row],[Unité]]="AUTRE", "", ""))))</f>
        <v>0</v>
      </c>
      <c r="BH18" s="193"/>
    </row>
    <row r="19" spans="1:60" s="171" customFormat="1" x14ac:dyDescent="0.25">
      <c r="A19" s="171" t="s">
        <v>5</v>
      </c>
      <c r="B19" s="171" t="s">
        <v>32</v>
      </c>
      <c r="C19" s="172" t="s">
        <v>406</v>
      </c>
      <c r="D19" s="173" t="s">
        <v>30</v>
      </c>
      <c r="E19" s="171" t="s">
        <v>230</v>
      </c>
      <c r="G19" s="174">
        <v>43862</v>
      </c>
      <c r="H19" s="190">
        <v>44227</v>
      </c>
      <c r="I19" s="239">
        <f>YEAR(Table1[[#This Row],[Date de démarrage
(dd/mm/yyyy)]])</f>
        <v>2020</v>
      </c>
      <c r="J19" s="240">
        <f>YEAR(Table1[[#This Row],[Date de fin
(dd/mm/yyyy)]])</f>
        <v>2021</v>
      </c>
      <c r="K19" s="171" t="s">
        <v>229</v>
      </c>
      <c r="L19" s="156"/>
      <c r="M19" s="175" t="s">
        <v>443</v>
      </c>
      <c r="N19" s="176" t="s">
        <v>206</v>
      </c>
      <c r="O19" s="177" t="s">
        <v>211</v>
      </c>
      <c r="P19" s="178">
        <v>3500</v>
      </c>
      <c r="Q19" s="179">
        <v>1</v>
      </c>
      <c r="R19" s="241">
        <f xml:space="preserve"> IF( Q19 &lt;&gt;0, IF(Table1[[#This Row],[Unité]]="Ménage",Table1[[#This Row],[Valeur de chaque transfert ou voucher/ ménage
(GOURDE)]]*Table1[[#This Row],[ Nombre de transferts/ ménage]]*Table1[[#This Row],[TOTAL individus plannifiés
2021]]/5, "pb unité"), "0")</f>
        <v>0</v>
      </c>
      <c r="S19" s="180" t="s">
        <v>41</v>
      </c>
      <c r="T19" s="153"/>
      <c r="U19" s="242">
        <v>250</v>
      </c>
      <c r="V19" s="154"/>
      <c r="W19" s="170" t="s">
        <v>21</v>
      </c>
      <c r="X19"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1250</v>
      </c>
      <c r="Y19"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9" s="182"/>
      <c r="AA19" s="183"/>
      <c r="AB19" s="183"/>
      <c r="AC19" s="183"/>
      <c r="AD19" s="183"/>
      <c r="AE19" s="183"/>
      <c r="AF19" s="183"/>
      <c r="AG19" s="244">
        <f>SUM(Table1[[#This Row],[Nombre de filles
 (&lt; 18 ans)]:[Nombre d''hommes
(&gt; 60 ans)]])</f>
        <v>0</v>
      </c>
      <c r="AH19" s="187" t="s">
        <v>199</v>
      </c>
      <c r="AI19" s="188" t="s">
        <v>161</v>
      </c>
      <c r="AJ19" s="69"/>
      <c r="AK19" s="69"/>
      <c r="AL19" s="245" t="str">
        <f>Table1[[#This Row],[Unité]]</f>
        <v>Ménage</v>
      </c>
      <c r="AM19" s="155"/>
      <c r="AN19" s="155" t="s">
        <v>412</v>
      </c>
      <c r="AO19" s="155">
        <v>250</v>
      </c>
      <c r="AP19" s="69">
        <v>0</v>
      </c>
      <c r="AQ19" s="191">
        <f>IF( OR( Table1[[#This Row],[Categorie d''activité]]=Lists!$D$3, Table1[[#This Row],[Categorie d''activité]]=Lists!$D$14,
Table1[[#This Row],[Categorie d''activité]]=Lists!$D$6), MAX(Table1[[#This Row],[2020
Q1]:[2020
Q4]]),
SUM(Table1[[#This Row],[2020
Q1]:[2020
Q4]] ))</f>
        <v>250</v>
      </c>
      <c r="AR19" s="192">
        <f>IF(Table1[[#This Row],[Unité]]="Individu", Table1[[#This Row],[TOTAL 
par UNITÉ 2020]], IF(Table1[[#This Row],[Unité]]="Ménage",Table1[[#This Row],[TOTAL 
par UNITÉ 2020]]*5,IF(Table1[[#This Row],[Unité]]= "Assoc/ coopérative",Table1[[#This Row],[TOTAL 
par UNITÉ 2020]]*50, IF(Table1[[#This Row],[Unité]]="AUTRE", "", ""))))</f>
        <v>1250</v>
      </c>
      <c r="AS19" s="169" t="str">
        <f>Table1[[#This Row],[Unité]]</f>
        <v>Ménage</v>
      </c>
      <c r="AT19" s="69"/>
      <c r="AU19" s="69"/>
      <c r="AV19" s="69"/>
      <c r="AW19" s="69"/>
      <c r="AX19" s="69"/>
      <c r="AY19" s="69"/>
      <c r="AZ19" s="69"/>
      <c r="BA19" s="69"/>
      <c r="BB19" s="69"/>
      <c r="BC19" s="69"/>
      <c r="BD19" s="69"/>
      <c r="BE19" s="69"/>
      <c r="BF19" s="191">
        <f>IF( OR( Table1[[#This Row],[Categorie d''activité]]=Lists!$D$3, Table1[[#This Row],[Categorie d''activité]]=Lists!$D$14,
Table1[[#This Row],[Categorie d''activité]]=Lists!$D$6), MAX(Table1[[#This Row],[January-21]:[December-21]]),
SUM(Table1[[#This Row],[January-21]:[December-21]] ))</f>
        <v>0</v>
      </c>
      <c r="BG19" s="192">
        <f>IF(Table1[[#This Row],[Unité]]="Individu", Table1[[#This Row],[TOTAL 
par UNITÉ
2021]], IF(Table1[[#This Row],[Unité]]="Ménage",Table1[[#This Row],[TOTAL 
par UNITÉ
2021]]*5,IF(Table1[[#This Row],[Unité]]= "Assoc/ coopérative",Table1[[#This Row],[TOTAL 
par UNITÉ
2021]]*50, IF(Table1[[#This Row],[Unité]]="AUTRE", "", ""))))</f>
        <v>0</v>
      </c>
      <c r="BH19" s="193"/>
    </row>
    <row r="20" spans="1:60" s="171" customFormat="1" x14ac:dyDescent="0.25">
      <c r="A20" s="171" t="s">
        <v>5</v>
      </c>
      <c r="B20" s="171" t="s">
        <v>32</v>
      </c>
      <c r="C20" s="172" t="s">
        <v>406</v>
      </c>
      <c r="D20" s="173" t="s">
        <v>30</v>
      </c>
      <c r="E20" s="171" t="s">
        <v>230</v>
      </c>
      <c r="G20" s="174">
        <v>43862</v>
      </c>
      <c r="H20" s="190">
        <v>44227</v>
      </c>
      <c r="I20" s="239">
        <f>YEAR(Table1[[#This Row],[Date de démarrage
(dd/mm/yyyy)]])</f>
        <v>2020</v>
      </c>
      <c r="J20" s="240">
        <f>YEAR(Table1[[#This Row],[Date de fin
(dd/mm/yyyy)]])</f>
        <v>2021</v>
      </c>
      <c r="K20" s="171" t="s">
        <v>229</v>
      </c>
      <c r="L20" s="156"/>
      <c r="M20" s="175" t="s">
        <v>443</v>
      </c>
      <c r="N20" s="176" t="s">
        <v>206</v>
      </c>
      <c r="O20" s="177" t="s">
        <v>211</v>
      </c>
      <c r="P20" s="178">
        <v>3500</v>
      </c>
      <c r="Q20" s="179">
        <v>1</v>
      </c>
      <c r="R20" s="241">
        <f xml:space="preserve"> IF( Q20 &lt;&gt;0, IF(Table1[[#This Row],[Unité]]="Ménage",Table1[[#This Row],[Valeur de chaque transfert ou voucher/ ménage
(GOURDE)]]*Table1[[#This Row],[ Nombre de transferts/ ménage]]*Table1[[#This Row],[TOTAL individus plannifiés
2021]]/5, "pb unité"), "0")</f>
        <v>0</v>
      </c>
      <c r="S20" s="180" t="s">
        <v>41</v>
      </c>
      <c r="T20" s="153"/>
      <c r="U20" s="242">
        <v>250</v>
      </c>
      <c r="V20" s="154"/>
      <c r="W20" s="170" t="s">
        <v>21</v>
      </c>
      <c r="X20"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1250</v>
      </c>
      <c r="Y20"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20" s="182"/>
      <c r="AA20" s="183"/>
      <c r="AB20" s="183"/>
      <c r="AC20" s="183"/>
      <c r="AD20" s="183"/>
      <c r="AE20" s="183"/>
      <c r="AF20" s="183"/>
      <c r="AG20" s="244">
        <f>SUM(Table1[[#This Row],[Nombre de filles
 (&lt; 18 ans)]:[Nombre d''hommes
(&gt; 60 ans)]])</f>
        <v>0</v>
      </c>
      <c r="AH20" s="187" t="s">
        <v>199</v>
      </c>
      <c r="AI20" s="188" t="s">
        <v>167</v>
      </c>
      <c r="AJ20" s="69"/>
      <c r="AK20" s="69"/>
      <c r="AL20" s="245" t="str">
        <f>Table1[[#This Row],[Unité]]</f>
        <v>Ménage</v>
      </c>
      <c r="AM20" s="155"/>
      <c r="AN20" s="155" t="s">
        <v>412</v>
      </c>
      <c r="AO20" s="155">
        <v>250</v>
      </c>
      <c r="AP20" s="69"/>
      <c r="AQ20" s="191">
        <f>IF( OR( Table1[[#This Row],[Categorie d''activité]]=Lists!$D$3, Table1[[#This Row],[Categorie d''activité]]=Lists!$D$14,
Table1[[#This Row],[Categorie d''activité]]=Lists!$D$6), MAX(Table1[[#This Row],[2020
Q1]:[2020
Q4]]),
SUM(Table1[[#This Row],[2020
Q1]:[2020
Q4]] ))</f>
        <v>250</v>
      </c>
      <c r="AR20" s="192">
        <f>IF(Table1[[#This Row],[Unité]]="Individu", Table1[[#This Row],[TOTAL 
par UNITÉ 2020]], IF(Table1[[#This Row],[Unité]]="Ménage",Table1[[#This Row],[TOTAL 
par UNITÉ 2020]]*5,IF(Table1[[#This Row],[Unité]]= "Assoc/ coopérative",Table1[[#This Row],[TOTAL 
par UNITÉ 2020]]*50, IF(Table1[[#This Row],[Unité]]="AUTRE", "", ""))))</f>
        <v>1250</v>
      </c>
      <c r="AS20" s="169" t="str">
        <f>Table1[[#This Row],[Unité]]</f>
        <v>Ménage</v>
      </c>
      <c r="AT20" s="69"/>
      <c r="AU20" s="69"/>
      <c r="AV20" s="69"/>
      <c r="AW20" s="69"/>
      <c r="AX20" s="69"/>
      <c r="AY20" s="69"/>
      <c r="AZ20" s="69"/>
      <c r="BA20" s="69"/>
      <c r="BB20" s="69"/>
      <c r="BC20" s="69"/>
      <c r="BD20" s="69"/>
      <c r="BE20" s="69"/>
      <c r="BF20" s="191">
        <f>IF( OR( Table1[[#This Row],[Categorie d''activité]]=Lists!$D$3, Table1[[#This Row],[Categorie d''activité]]=Lists!$D$14,
Table1[[#This Row],[Categorie d''activité]]=Lists!$D$6), MAX(Table1[[#This Row],[January-21]:[December-21]]),
SUM(Table1[[#This Row],[January-21]:[December-21]] ))</f>
        <v>0</v>
      </c>
      <c r="BG20" s="192">
        <f>IF(Table1[[#This Row],[Unité]]="Individu", Table1[[#This Row],[TOTAL 
par UNITÉ
2021]], IF(Table1[[#This Row],[Unité]]="Ménage",Table1[[#This Row],[TOTAL 
par UNITÉ
2021]]*5,IF(Table1[[#This Row],[Unité]]= "Assoc/ coopérative",Table1[[#This Row],[TOTAL 
par UNITÉ
2021]]*50, IF(Table1[[#This Row],[Unité]]="AUTRE", "", ""))))</f>
        <v>0</v>
      </c>
      <c r="BH20" s="193"/>
    </row>
    <row r="21" spans="1:60" s="171" customFormat="1" x14ac:dyDescent="0.25">
      <c r="A21" s="171" t="s">
        <v>5</v>
      </c>
      <c r="B21" s="171" t="s">
        <v>32</v>
      </c>
      <c r="C21" s="172" t="s">
        <v>406</v>
      </c>
      <c r="D21" s="173" t="s">
        <v>30</v>
      </c>
      <c r="E21" s="171" t="s">
        <v>230</v>
      </c>
      <c r="G21" s="174">
        <v>43862</v>
      </c>
      <c r="H21" s="190">
        <v>44227</v>
      </c>
      <c r="I21" s="239">
        <f>YEAR(Table1[[#This Row],[Date de démarrage
(dd/mm/yyyy)]])</f>
        <v>2020</v>
      </c>
      <c r="J21" s="240">
        <f>YEAR(Table1[[#This Row],[Date de fin
(dd/mm/yyyy)]])</f>
        <v>2021</v>
      </c>
      <c r="K21" s="171" t="s">
        <v>229</v>
      </c>
      <c r="L21" s="156"/>
      <c r="M21" s="175" t="s">
        <v>443</v>
      </c>
      <c r="N21" s="176" t="s">
        <v>236</v>
      </c>
      <c r="O21" s="177" t="s">
        <v>210</v>
      </c>
      <c r="P21" s="178">
        <v>2000</v>
      </c>
      <c r="Q21" s="179">
        <v>1</v>
      </c>
      <c r="R21" s="241">
        <f xml:space="preserve"> IF( Q21 &lt;&gt;0, IF(Table1[[#This Row],[Unité]]="Ménage",Table1[[#This Row],[Valeur de chaque transfert ou voucher/ ménage
(GOURDE)]]*Table1[[#This Row],[ Nombre de transferts/ ménage]]*Table1[[#This Row],[TOTAL individus plannifiés
2021]]/5, "pb unité"), "0")</f>
        <v>0</v>
      </c>
      <c r="S21" s="180" t="s">
        <v>41</v>
      </c>
      <c r="T21" s="153"/>
      <c r="U21" s="242">
        <v>830</v>
      </c>
      <c r="V21" s="154"/>
      <c r="W21" s="170" t="s">
        <v>21</v>
      </c>
      <c r="X21" s="191">
        <f>IF(Table1[[#This Row],[Unité]]="Individu", Table1[[#This Row],[Nombre de bénéficiaires 
2020]], IF(Table1[[#This Row],[Unité]]="Ménage",Table1[[#This Row],[Nombre de bénéficiaires 
2020]]*5,IF(Table1[[#This Row],[Unité]]= "Assoc/ coopérative",Table1[[#This Row],[Nombre de bénéficiaires 
2020]]*50, IF(Table1[[#This Row],[Unité]]="AUTRE", "0", "0"))))</f>
        <v>4150</v>
      </c>
      <c r="Y21"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21" s="182"/>
      <c r="AA21" s="183"/>
      <c r="AB21" s="183"/>
      <c r="AC21" s="183"/>
      <c r="AD21" s="183"/>
      <c r="AE21" s="183"/>
      <c r="AF21" s="183"/>
      <c r="AG21" s="244">
        <f>SUM(Table1[[#This Row],[Nombre de filles
 (&lt; 18 ans)]:[Nombre d''hommes
(&gt; 60 ans)]])</f>
        <v>0</v>
      </c>
      <c r="AH21" s="187" t="s">
        <v>199</v>
      </c>
      <c r="AI21" s="188" t="s">
        <v>161</v>
      </c>
      <c r="AJ21" s="69"/>
      <c r="AK21" s="69"/>
      <c r="AL21" s="245" t="str">
        <f>Table1[[#This Row],[Unité]]</f>
        <v>Ménage</v>
      </c>
      <c r="AM21" s="155"/>
      <c r="AN21" s="155" t="s">
        <v>412</v>
      </c>
      <c r="AO21" s="155">
        <v>830</v>
      </c>
      <c r="AP21" s="69"/>
      <c r="AQ21" s="191">
        <f>IF( OR( Table1[[#This Row],[Categorie d''activité]]=Lists!$D$3, Table1[[#This Row],[Categorie d''activité]]=Lists!$D$14,
Table1[[#This Row],[Categorie d''activité]]=Lists!$D$6), MAX(Table1[[#This Row],[2020
Q1]:[2020
Q4]]),
SUM(Table1[[#This Row],[2020
Q1]:[2020
Q4]] ))</f>
        <v>830</v>
      </c>
      <c r="AR21" s="192">
        <f>IF(Table1[[#This Row],[Unité]]="Individu", Table1[[#This Row],[TOTAL 
par UNITÉ 2020]], IF(Table1[[#This Row],[Unité]]="Ménage",Table1[[#This Row],[TOTAL 
par UNITÉ 2020]]*5,IF(Table1[[#This Row],[Unité]]= "Assoc/ coopérative",Table1[[#This Row],[TOTAL 
par UNITÉ 2020]]*50, IF(Table1[[#This Row],[Unité]]="AUTRE", "", ""))))</f>
        <v>4150</v>
      </c>
      <c r="AS21" s="169" t="str">
        <f>Table1[[#This Row],[Unité]]</f>
        <v>Ménage</v>
      </c>
      <c r="AT21" s="69"/>
      <c r="AU21" s="69"/>
      <c r="AV21" s="69"/>
      <c r="AW21" s="69"/>
      <c r="AX21" s="69"/>
      <c r="AY21" s="69"/>
      <c r="AZ21" s="69"/>
      <c r="BA21" s="69"/>
      <c r="BB21" s="69"/>
      <c r="BC21" s="69"/>
      <c r="BD21" s="69"/>
      <c r="BE21" s="69"/>
      <c r="BF21" s="191">
        <f>IF( OR( Table1[[#This Row],[Categorie d''activité]]=Lists!$D$3, Table1[[#This Row],[Categorie d''activité]]=Lists!$D$14,
Table1[[#This Row],[Categorie d''activité]]=Lists!$D$6), MAX(Table1[[#This Row],[January-21]:[December-21]]),
SUM(Table1[[#This Row],[January-21]:[December-21]] ))</f>
        <v>0</v>
      </c>
      <c r="BG21" s="192">
        <f>IF(Table1[[#This Row],[Unité]]="Individu", Table1[[#This Row],[TOTAL 
par UNITÉ
2021]], IF(Table1[[#This Row],[Unité]]="Ménage",Table1[[#This Row],[TOTAL 
par UNITÉ
2021]]*5,IF(Table1[[#This Row],[Unité]]= "Assoc/ coopérative",Table1[[#This Row],[TOTAL 
par UNITÉ
2021]]*50, IF(Table1[[#This Row],[Unité]]="AUTRE", "", ""))))</f>
        <v>0</v>
      </c>
      <c r="BH21" s="193"/>
    </row>
    <row r="22" spans="1:60" s="171" customFormat="1" x14ac:dyDescent="0.25">
      <c r="A22" s="171" t="s">
        <v>5</v>
      </c>
      <c r="B22" s="171" t="s">
        <v>32</v>
      </c>
      <c r="C22" s="172" t="s">
        <v>406</v>
      </c>
      <c r="D22" s="173" t="s">
        <v>30</v>
      </c>
      <c r="E22" s="171" t="s">
        <v>230</v>
      </c>
      <c r="G22" s="174">
        <v>43862</v>
      </c>
      <c r="H22" s="190">
        <v>44227</v>
      </c>
      <c r="I22" s="239">
        <f>YEAR(Table1[[#This Row],[Date de démarrage
(dd/mm/yyyy)]])</f>
        <v>2020</v>
      </c>
      <c r="J22" s="240">
        <f>YEAR(Table1[[#This Row],[Date de fin
(dd/mm/yyyy)]])</f>
        <v>2021</v>
      </c>
      <c r="K22" s="171" t="s">
        <v>229</v>
      </c>
      <c r="L22" s="156"/>
      <c r="M22" s="175" t="s">
        <v>443</v>
      </c>
      <c r="N22" s="176" t="s">
        <v>236</v>
      </c>
      <c r="O22" s="177" t="s">
        <v>210</v>
      </c>
      <c r="P22" s="178">
        <v>2000</v>
      </c>
      <c r="Q22" s="179">
        <v>1</v>
      </c>
      <c r="R22" s="241">
        <f xml:space="preserve"> IF( Q22 &lt;&gt;0, IF(Table1[[#This Row],[Unité]]="Ménage",Table1[[#This Row],[Valeur de chaque transfert ou voucher/ ménage
(GOURDE)]]*Table1[[#This Row],[ Nombre de transferts/ ménage]]*Table1[[#This Row],[TOTAL individus plannifiés
2021]]/5, "pb unité"), "0")</f>
        <v>0</v>
      </c>
      <c r="S22" s="180" t="s">
        <v>41</v>
      </c>
      <c r="T22" s="153"/>
      <c r="U22" s="242">
        <v>840</v>
      </c>
      <c r="V22" s="154"/>
      <c r="W22" s="170" t="s">
        <v>21</v>
      </c>
      <c r="X22" s="191">
        <f>IF(Table1[[#This Row],[Unité]]="Individu", Table1[[#This Row],[Nombre de bénéficiaires 
2020]], IF(Table1[[#This Row],[Unité]]="Ménage",Table1[[#This Row],[Nombre de bénéficiaires 
2020]]*5,IF(Table1[[#This Row],[Unité]]= "Assoc/ coopérative",Table1[[#This Row],[Nombre de bénéficiaires 
2020]]*50, IF(Table1[[#This Row],[Unité]]="AUTRE", "0", "0"))))</f>
        <v>4200</v>
      </c>
      <c r="Y22"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22" s="182"/>
      <c r="AA22" s="183"/>
      <c r="AB22" s="183"/>
      <c r="AC22" s="183"/>
      <c r="AD22" s="183"/>
      <c r="AE22" s="183"/>
      <c r="AF22" s="183"/>
      <c r="AG22" s="244">
        <f>SUM(Table1[[#This Row],[Nombre de filles
 (&lt; 18 ans)]:[Nombre d''hommes
(&gt; 60 ans)]])</f>
        <v>0</v>
      </c>
      <c r="AH22" s="187" t="s">
        <v>199</v>
      </c>
      <c r="AI22" s="188" t="s">
        <v>54</v>
      </c>
      <c r="AJ22" s="69"/>
      <c r="AK22" s="69"/>
      <c r="AL22" s="245" t="str">
        <f>Table1[[#This Row],[Unité]]</f>
        <v>Ménage</v>
      </c>
      <c r="AM22" s="155"/>
      <c r="AN22" s="155" t="s">
        <v>412</v>
      </c>
      <c r="AO22" s="155">
        <v>840</v>
      </c>
      <c r="AP22" s="69"/>
      <c r="AQ22" s="191">
        <f>IF( OR( Table1[[#This Row],[Categorie d''activité]]=Lists!$D$3, Table1[[#This Row],[Categorie d''activité]]=Lists!$D$14,
Table1[[#This Row],[Categorie d''activité]]=Lists!$D$6), MAX(Table1[[#This Row],[2020
Q1]:[2020
Q4]]),
SUM(Table1[[#This Row],[2020
Q1]:[2020
Q4]] ))</f>
        <v>840</v>
      </c>
      <c r="AR22" s="192">
        <f>IF(Table1[[#This Row],[Unité]]="Individu", Table1[[#This Row],[TOTAL 
par UNITÉ 2020]], IF(Table1[[#This Row],[Unité]]="Ménage",Table1[[#This Row],[TOTAL 
par UNITÉ 2020]]*5,IF(Table1[[#This Row],[Unité]]= "Assoc/ coopérative",Table1[[#This Row],[TOTAL 
par UNITÉ 2020]]*50, IF(Table1[[#This Row],[Unité]]="AUTRE", "", ""))))</f>
        <v>4200</v>
      </c>
      <c r="AS22" s="169" t="str">
        <f>Table1[[#This Row],[Unité]]</f>
        <v>Ménage</v>
      </c>
      <c r="AT22" s="69"/>
      <c r="AU22" s="69"/>
      <c r="AV22" s="69"/>
      <c r="AW22" s="69"/>
      <c r="AX22" s="69"/>
      <c r="AY22" s="69"/>
      <c r="AZ22" s="69"/>
      <c r="BA22" s="69"/>
      <c r="BB22" s="69"/>
      <c r="BC22" s="69"/>
      <c r="BD22" s="69"/>
      <c r="BE22" s="69"/>
      <c r="BF22" s="191">
        <f>IF( OR( Table1[[#This Row],[Categorie d''activité]]=Lists!$D$3, Table1[[#This Row],[Categorie d''activité]]=Lists!$D$14,
Table1[[#This Row],[Categorie d''activité]]=Lists!$D$6), MAX(Table1[[#This Row],[January-21]:[December-21]]),
SUM(Table1[[#This Row],[January-21]:[December-21]] ))</f>
        <v>0</v>
      </c>
      <c r="BG22" s="192">
        <f>IF(Table1[[#This Row],[Unité]]="Individu", Table1[[#This Row],[TOTAL 
par UNITÉ
2021]], IF(Table1[[#This Row],[Unité]]="Ménage",Table1[[#This Row],[TOTAL 
par UNITÉ
2021]]*5,IF(Table1[[#This Row],[Unité]]= "Assoc/ coopérative",Table1[[#This Row],[TOTAL 
par UNITÉ
2021]]*50, IF(Table1[[#This Row],[Unité]]="AUTRE", "", ""))))</f>
        <v>0</v>
      </c>
      <c r="BH22" s="193"/>
    </row>
    <row r="23" spans="1:60" s="171" customFormat="1" x14ac:dyDescent="0.25">
      <c r="A23" s="171" t="s">
        <v>5</v>
      </c>
      <c r="B23" s="171" t="s">
        <v>32</v>
      </c>
      <c r="C23" s="172" t="s">
        <v>406</v>
      </c>
      <c r="D23" s="173" t="s">
        <v>30</v>
      </c>
      <c r="E23" s="171" t="s">
        <v>230</v>
      </c>
      <c r="G23" s="174">
        <v>43862</v>
      </c>
      <c r="H23" s="190">
        <v>44227</v>
      </c>
      <c r="I23" s="239">
        <f>YEAR(Table1[[#This Row],[Date de démarrage
(dd/mm/yyyy)]])</f>
        <v>2020</v>
      </c>
      <c r="J23" s="240">
        <f>YEAR(Table1[[#This Row],[Date de fin
(dd/mm/yyyy)]])</f>
        <v>2021</v>
      </c>
      <c r="K23" s="171" t="s">
        <v>229</v>
      </c>
      <c r="L23" s="156"/>
      <c r="M23" s="175" t="s">
        <v>443</v>
      </c>
      <c r="N23" s="176" t="s">
        <v>236</v>
      </c>
      <c r="O23" s="177" t="s">
        <v>210</v>
      </c>
      <c r="P23" s="178">
        <v>2000</v>
      </c>
      <c r="Q23" s="179">
        <v>1</v>
      </c>
      <c r="R23" s="241">
        <f xml:space="preserve"> IF( Q23 &lt;&gt;0, IF(Table1[[#This Row],[Unité]]="Ménage",Table1[[#This Row],[Valeur de chaque transfert ou voucher/ ménage
(GOURDE)]]*Table1[[#This Row],[ Nombre de transferts/ ménage]]*Table1[[#This Row],[TOTAL individus plannifiés
2021]]/5, "pb unité"), "0")</f>
        <v>0</v>
      </c>
      <c r="S23" s="180" t="s">
        <v>41</v>
      </c>
      <c r="T23" s="153"/>
      <c r="U23" s="242">
        <v>830</v>
      </c>
      <c r="V23" s="154"/>
      <c r="W23" s="170" t="s">
        <v>21</v>
      </c>
      <c r="X23" s="191">
        <f>IF(Table1[[#This Row],[Unité]]="Individu", Table1[[#This Row],[Nombre de bénéficiaires 
2020]], IF(Table1[[#This Row],[Unité]]="Ménage",Table1[[#This Row],[Nombre de bénéficiaires 
2020]]*5,IF(Table1[[#This Row],[Unité]]= "Assoc/ coopérative",Table1[[#This Row],[Nombre de bénéficiaires 
2020]]*50, IF(Table1[[#This Row],[Unité]]="AUTRE", "0", "0"))))</f>
        <v>4150</v>
      </c>
      <c r="Y23"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23" s="182"/>
      <c r="AA23" s="183"/>
      <c r="AB23" s="183"/>
      <c r="AC23" s="183"/>
      <c r="AD23" s="183"/>
      <c r="AE23" s="183"/>
      <c r="AF23" s="183"/>
      <c r="AG23" s="244">
        <f>SUM(Table1[[#This Row],[Nombre de filles
 (&lt; 18 ans)]:[Nombre d''hommes
(&gt; 60 ans)]])</f>
        <v>0</v>
      </c>
      <c r="AH23" s="187" t="s">
        <v>199</v>
      </c>
      <c r="AI23" s="188" t="s">
        <v>167</v>
      </c>
      <c r="AJ23" s="69"/>
      <c r="AK23" s="69"/>
      <c r="AL23" s="245" t="str">
        <f>Table1[[#This Row],[Unité]]</f>
        <v>Ménage</v>
      </c>
      <c r="AM23" s="155"/>
      <c r="AN23" s="155" t="s">
        <v>412</v>
      </c>
      <c r="AO23" s="155">
        <v>830</v>
      </c>
      <c r="AP23" s="69"/>
      <c r="AQ23" s="191">
        <f>IF( OR( Table1[[#This Row],[Categorie d''activité]]=Lists!$D$3, Table1[[#This Row],[Categorie d''activité]]=Lists!$D$14,
Table1[[#This Row],[Categorie d''activité]]=Lists!$D$6), MAX(Table1[[#This Row],[2020
Q1]:[2020
Q4]]),
SUM(Table1[[#This Row],[2020
Q1]:[2020
Q4]] ))</f>
        <v>830</v>
      </c>
      <c r="AR23" s="192">
        <f>IF(Table1[[#This Row],[Unité]]="Individu", Table1[[#This Row],[TOTAL 
par UNITÉ 2020]], IF(Table1[[#This Row],[Unité]]="Ménage",Table1[[#This Row],[TOTAL 
par UNITÉ 2020]]*5,IF(Table1[[#This Row],[Unité]]= "Assoc/ coopérative",Table1[[#This Row],[TOTAL 
par UNITÉ 2020]]*50, IF(Table1[[#This Row],[Unité]]="AUTRE", "", ""))))</f>
        <v>4150</v>
      </c>
      <c r="AS23" s="169" t="str">
        <f>Table1[[#This Row],[Unité]]</f>
        <v>Ménage</v>
      </c>
      <c r="AT23" s="69"/>
      <c r="AU23" s="69"/>
      <c r="AV23" s="69"/>
      <c r="AW23" s="69"/>
      <c r="AX23" s="69"/>
      <c r="AY23" s="69"/>
      <c r="AZ23" s="69"/>
      <c r="BA23" s="69"/>
      <c r="BB23" s="69"/>
      <c r="BC23" s="69"/>
      <c r="BD23" s="69"/>
      <c r="BE23" s="69"/>
      <c r="BF23" s="191">
        <f>IF( OR( Table1[[#This Row],[Categorie d''activité]]=Lists!$D$3, Table1[[#This Row],[Categorie d''activité]]=Lists!$D$14,
Table1[[#This Row],[Categorie d''activité]]=Lists!$D$6), MAX(Table1[[#This Row],[January-21]:[December-21]]),
SUM(Table1[[#This Row],[January-21]:[December-21]] ))</f>
        <v>0</v>
      </c>
      <c r="BG23" s="192">
        <f>IF(Table1[[#This Row],[Unité]]="Individu", Table1[[#This Row],[TOTAL 
par UNITÉ
2021]], IF(Table1[[#This Row],[Unité]]="Ménage",Table1[[#This Row],[TOTAL 
par UNITÉ
2021]]*5,IF(Table1[[#This Row],[Unité]]= "Assoc/ coopérative",Table1[[#This Row],[TOTAL 
par UNITÉ
2021]]*50, IF(Table1[[#This Row],[Unité]]="AUTRE", "", ""))))</f>
        <v>0</v>
      </c>
      <c r="BH23" s="193"/>
    </row>
    <row r="24" spans="1:60" s="171" customFormat="1" x14ac:dyDescent="0.25">
      <c r="A24" s="171" t="s">
        <v>70</v>
      </c>
      <c r="B24" s="171" t="s">
        <v>32</v>
      </c>
      <c r="C24" s="172" t="s">
        <v>224</v>
      </c>
      <c r="D24" s="173" t="s">
        <v>40</v>
      </c>
      <c r="E24" s="171" t="s">
        <v>490</v>
      </c>
      <c r="G24" s="174">
        <v>43831</v>
      </c>
      <c r="H24" s="190">
        <v>44196</v>
      </c>
      <c r="I24" s="239">
        <f>YEAR(Table1[[#This Row],[Date de démarrage
(dd/mm/yyyy)]])</f>
        <v>2020</v>
      </c>
      <c r="J24" s="240">
        <f>YEAR(Table1[[#This Row],[Date de fin
(dd/mm/yyyy)]])</f>
        <v>2020</v>
      </c>
      <c r="K24" s="171" t="s">
        <v>431</v>
      </c>
      <c r="L24" s="156"/>
      <c r="M24" s="175" t="s">
        <v>223</v>
      </c>
      <c r="N24" s="176" t="s">
        <v>68</v>
      </c>
      <c r="O24" s="177" t="s">
        <v>66</v>
      </c>
      <c r="P24" s="178"/>
      <c r="Q24" s="179"/>
      <c r="R24" s="241" t="str">
        <f xml:space="preserve"> IF( Q24 &lt;&gt;0, IF(Table1[[#This Row],[Unité]]="Ménage",Table1[[#This Row],[Valeur de chaque transfert ou voucher/ ménage
(GOURDE)]]*Table1[[#This Row],[ Nombre de transferts/ ménage]]*Table1[[#This Row],[TOTAL individus plannifiés
2021]]/5, "pb unité"), "0")</f>
        <v>0</v>
      </c>
      <c r="S24" s="180"/>
      <c r="T24" s="153"/>
      <c r="U24" s="242">
        <v>1500</v>
      </c>
      <c r="V24" s="154">
        <v>1500</v>
      </c>
      <c r="W24" s="170" t="s">
        <v>21</v>
      </c>
      <c r="X24" s="191">
        <f>IF(Table1[[#This Row],[Unité]]="Individu", Table1[[#This Row],[Nombre de bénéficiaires 
2020]], IF(Table1[[#This Row],[Unité]]="Ménage",Table1[[#This Row],[Nombre de bénéficiaires 
2020]]*5,IF(Table1[[#This Row],[Unité]]= "Assoc/ coopérative",Table1[[#This Row],[Nombre de bénéficiaires 
2020]]*50, IF(Table1[[#This Row],[Unité]]="AUTRE", "0", "0"))))</f>
        <v>7500</v>
      </c>
      <c r="Y24" s="243">
        <f>IF(Table1[[#This Row],[Unité]]="Individu", Table1[[#This Row],[Nombre de bénéficiaires 
2021]], IF(Table1[[#This Row],[Unité]]="Ménage",Table1[[#This Row],[Nombre de bénéficiaires 
2021]]*5,IF(Table1[[#This Row],[Unité]]= "Assoc/ coopérative",Table1[[#This Row],[Nombre de bénéficiaires 
2021]]*50, IF(Table1[[#This Row],[Unité]]="AUTRE", "0", "0"))))</f>
        <v>7500</v>
      </c>
      <c r="Z24" s="182"/>
      <c r="AA24" s="183"/>
      <c r="AB24" s="183"/>
      <c r="AC24" s="183"/>
      <c r="AD24" s="183"/>
      <c r="AE24" s="183"/>
      <c r="AF24" s="183"/>
      <c r="AG24" s="244">
        <f>SUM(Table1[[#This Row],[Nombre de filles
 (&lt; 18 ans)]:[Nombre d''hommes
(&gt; 60 ans)]])</f>
        <v>0</v>
      </c>
      <c r="AH24" s="187" t="s">
        <v>197</v>
      </c>
      <c r="AI24" s="188" t="s">
        <v>165</v>
      </c>
      <c r="AJ24" s="69"/>
      <c r="AK24" s="69"/>
      <c r="AL24" s="245" t="str">
        <f>Table1[[#This Row],[Unité]]</f>
        <v>Ménage</v>
      </c>
      <c r="AM24" s="155"/>
      <c r="AN24" s="155">
        <v>1500</v>
      </c>
      <c r="AO24" s="155">
        <v>1399</v>
      </c>
      <c r="AP24" s="69">
        <v>1497</v>
      </c>
      <c r="AQ24" s="191">
        <f>IF( OR( Table1[[#This Row],[Categorie d''activité]]=Lists!$D$3, Table1[[#This Row],[Categorie d''activité]]=Lists!$D$14,
Table1[[#This Row],[Categorie d''activité]]=Lists!$D$6), MAX(Table1[[#This Row],[2020
Q1]:[2020
Q4]]),
SUM(Table1[[#This Row],[2020
Q1]:[2020
Q4]] ))</f>
        <v>1500</v>
      </c>
      <c r="AR24" s="192">
        <f>IF(Table1[[#This Row],[Unité]]="Individu", Table1[[#This Row],[TOTAL 
par UNITÉ 2020]], IF(Table1[[#This Row],[Unité]]="Ménage",Table1[[#This Row],[TOTAL 
par UNITÉ 2020]]*5,IF(Table1[[#This Row],[Unité]]= "Assoc/ coopérative",Table1[[#This Row],[TOTAL 
par UNITÉ 2020]]*50, IF(Table1[[#This Row],[Unité]]="AUTRE", "", ""))))</f>
        <v>7500</v>
      </c>
      <c r="AS24" s="169" t="str">
        <f>Table1[[#This Row],[Unité]]</f>
        <v>Ménage</v>
      </c>
      <c r="AT24" s="69"/>
      <c r="AU24" s="69">
        <v>3</v>
      </c>
      <c r="AV24" s="69"/>
      <c r="AW24" s="69"/>
      <c r="AX24" s="69"/>
      <c r="AY24" s="69"/>
      <c r="AZ24" s="69"/>
      <c r="BA24" s="69"/>
      <c r="BB24" s="69"/>
      <c r="BC24" s="69"/>
      <c r="BD24" s="69"/>
      <c r="BE24" s="69"/>
      <c r="BF24" s="191">
        <f>IF( OR( Table1[[#This Row],[Categorie d''activité]]=Lists!$D$3, Table1[[#This Row],[Categorie d''activité]]=Lists!$D$14,
Table1[[#This Row],[Categorie d''activité]]=Lists!$D$6), MAX(Table1[[#This Row],[January-21]:[December-21]]),
SUM(Table1[[#This Row],[January-21]:[December-21]] ))</f>
        <v>3</v>
      </c>
      <c r="BG24" s="192">
        <f>IF(Table1[[#This Row],[Unité]]="Individu", Table1[[#This Row],[TOTAL 
par UNITÉ
2021]], IF(Table1[[#This Row],[Unité]]="Ménage",Table1[[#This Row],[TOTAL 
par UNITÉ
2021]]*5,IF(Table1[[#This Row],[Unité]]= "Assoc/ coopérative",Table1[[#This Row],[TOTAL 
par UNITÉ
2021]]*50, IF(Table1[[#This Row],[Unité]]="AUTRE", "", ""))))</f>
        <v>15</v>
      </c>
      <c r="BH24" s="193"/>
    </row>
    <row r="25" spans="1:60" s="171" customFormat="1" x14ac:dyDescent="0.25">
      <c r="A25" s="171" t="s">
        <v>70</v>
      </c>
      <c r="B25" s="171" t="s">
        <v>32</v>
      </c>
      <c r="C25" s="172" t="s">
        <v>224</v>
      </c>
      <c r="D25" s="173" t="s">
        <v>40</v>
      </c>
      <c r="E25" s="171" t="s">
        <v>490</v>
      </c>
      <c r="G25" s="174">
        <v>43831</v>
      </c>
      <c r="H25" s="190">
        <v>44196</v>
      </c>
      <c r="I25" s="239">
        <f>YEAR(Table1[[#This Row],[Date de démarrage
(dd/mm/yyyy)]])</f>
        <v>2020</v>
      </c>
      <c r="J25" s="240">
        <f>YEAR(Table1[[#This Row],[Date de fin
(dd/mm/yyyy)]])</f>
        <v>2020</v>
      </c>
      <c r="K25" s="171" t="s">
        <v>431</v>
      </c>
      <c r="L25" s="156"/>
      <c r="M25" s="175" t="s">
        <v>223</v>
      </c>
      <c r="N25" s="176" t="s">
        <v>68</v>
      </c>
      <c r="O25" s="177" t="s">
        <v>66</v>
      </c>
      <c r="P25" s="178"/>
      <c r="Q25" s="179"/>
      <c r="R25" s="241" t="str">
        <f xml:space="preserve"> IF( Q25 &lt;&gt;0, IF(Table1[[#This Row],[Unité]]="Ménage",Table1[[#This Row],[Valeur de chaque transfert ou voucher/ ménage
(GOURDE)]]*Table1[[#This Row],[ Nombre de transferts/ ménage]]*Table1[[#This Row],[TOTAL individus plannifiés
2021]]/5, "pb unité"), "0")</f>
        <v>0</v>
      </c>
      <c r="S25" s="180"/>
      <c r="T25" s="153"/>
      <c r="U25" s="242">
        <v>900</v>
      </c>
      <c r="V25" s="154">
        <v>900</v>
      </c>
      <c r="W25" s="170" t="s">
        <v>21</v>
      </c>
      <c r="X25" s="191">
        <f>IF(Table1[[#This Row],[Unité]]="Individu", Table1[[#This Row],[Nombre de bénéficiaires 
2020]], IF(Table1[[#This Row],[Unité]]="Ménage",Table1[[#This Row],[Nombre de bénéficiaires 
2020]]*5,IF(Table1[[#This Row],[Unité]]= "Assoc/ coopérative",Table1[[#This Row],[Nombre de bénéficiaires 
2020]]*50, IF(Table1[[#This Row],[Unité]]="AUTRE", "0", "0"))))</f>
        <v>4500</v>
      </c>
      <c r="Y25" s="243">
        <f>IF(Table1[[#This Row],[Unité]]="Individu", Table1[[#This Row],[Nombre de bénéficiaires 
2021]], IF(Table1[[#This Row],[Unité]]="Ménage",Table1[[#This Row],[Nombre de bénéficiaires 
2021]]*5,IF(Table1[[#This Row],[Unité]]= "Assoc/ coopérative",Table1[[#This Row],[Nombre de bénéficiaires 
2021]]*50, IF(Table1[[#This Row],[Unité]]="AUTRE", "0", "0"))))</f>
        <v>4500</v>
      </c>
      <c r="Z25" s="182"/>
      <c r="AA25" s="183"/>
      <c r="AB25" s="183"/>
      <c r="AC25" s="183"/>
      <c r="AD25" s="183"/>
      <c r="AE25" s="183"/>
      <c r="AF25" s="183"/>
      <c r="AG25" s="244">
        <f>SUM(Table1[[#This Row],[Nombre de filles
 (&lt; 18 ans)]:[Nombre d''hommes
(&gt; 60 ans)]])</f>
        <v>0</v>
      </c>
      <c r="AH25" s="187" t="s">
        <v>197</v>
      </c>
      <c r="AI25" s="188" t="s">
        <v>131</v>
      </c>
      <c r="AJ25" s="69"/>
      <c r="AK25" s="69"/>
      <c r="AL25" s="245" t="str">
        <f>Table1[[#This Row],[Unité]]</f>
        <v>Ménage</v>
      </c>
      <c r="AM25" s="155">
        <v>0</v>
      </c>
      <c r="AN25" s="155">
        <v>900</v>
      </c>
      <c r="AO25" s="155">
        <v>773</v>
      </c>
      <c r="AP25" s="69">
        <v>895</v>
      </c>
      <c r="AQ25" s="191">
        <f>IF( OR( Table1[[#This Row],[Categorie d''activité]]=Lists!$D$3, Table1[[#This Row],[Categorie d''activité]]=Lists!$D$14,
Table1[[#This Row],[Categorie d''activité]]=Lists!$D$6), MAX(Table1[[#This Row],[2020
Q1]:[2020
Q4]]),
SUM(Table1[[#This Row],[2020
Q1]:[2020
Q4]] ))</f>
        <v>900</v>
      </c>
      <c r="AR25" s="192">
        <f>IF(Table1[[#This Row],[Unité]]="Individu", Table1[[#This Row],[TOTAL 
par UNITÉ 2020]], IF(Table1[[#This Row],[Unité]]="Ménage",Table1[[#This Row],[TOTAL 
par UNITÉ 2020]]*5,IF(Table1[[#This Row],[Unité]]= "Assoc/ coopérative",Table1[[#This Row],[TOTAL 
par UNITÉ 2020]]*50, IF(Table1[[#This Row],[Unité]]="AUTRE", "", ""))))</f>
        <v>4500</v>
      </c>
      <c r="AS25" s="169" t="str">
        <f>Table1[[#This Row],[Unité]]</f>
        <v>Ménage</v>
      </c>
      <c r="AT25" s="69"/>
      <c r="AU25" s="69">
        <v>5</v>
      </c>
      <c r="AV25" s="69"/>
      <c r="AW25" s="69"/>
      <c r="AX25" s="69"/>
      <c r="AY25" s="69"/>
      <c r="AZ25" s="69"/>
      <c r="BA25" s="69"/>
      <c r="BB25" s="69"/>
      <c r="BC25" s="69"/>
      <c r="BD25" s="69"/>
      <c r="BE25" s="69"/>
      <c r="BF25" s="191">
        <f>IF( OR( Table1[[#This Row],[Categorie d''activité]]=Lists!$D$3, Table1[[#This Row],[Categorie d''activité]]=Lists!$D$14,
Table1[[#This Row],[Categorie d''activité]]=Lists!$D$6), MAX(Table1[[#This Row],[January-21]:[December-21]]),
SUM(Table1[[#This Row],[January-21]:[December-21]] ))</f>
        <v>5</v>
      </c>
      <c r="BG25" s="192">
        <f>IF(Table1[[#This Row],[Unité]]="Individu", Table1[[#This Row],[TOTAL 
par UNITÉ
2021]], IF(Table1[[#This Row],[Unité]]="Ménage",Table1[[#This Row],[TOTAL 
par UNITÉ
2021]]*5,IF(Table1[[#This Row],[Unité]]= "Assoc/ coopérative",Table1[[#This Row],[TOTAL 
par UNITÉ
2021]]*50, IF(Table1[[#This Row],[Unité]]="AUTRE", "", ""))))</f>
        <v>25</v>
      </c>
      <c r="BH25" s="193"/>
    </row>
    <row r="26" spans="1:60" s="171" customFormat="1" x14ac:dyDescent="0.25">
      <c r="A26" s="171" t="s">
        <v>70</v>
      </c>
      <c r="B26" s="171" t="s">
        <v>32</v>
      </c>
      <c r="C26" s="172" t="s">
        <v>224</v>
      </c>
      <c r="D26" s="173" t="s">
        <v>40</v>
      </c>
      <c r="E26" s="171" t="s">
        <v>490</v>
      </c>
      <c r="G26" s="174">
        <v>43831</v>
      </c>
      <c r="H26" s="190">
        <v>44196</v>
      </c>
      <c r="I26" s="239">
        <f>YEAR(Table1[[#This Row],[Date de démarrage
(dd/mm/yyyy)]])</f>
        <v>2020</v>
      </c>
      <c r="J26" s="240">
        <f>YEAR(Table1[[#This Row],[Date de fin
(dd/mm/yyyy)]])</f>
        <v>2020</v>
      </c>
      <c r="K26" s="171" t="s">
        <v>431</v>
      </c>
      <c r="L26" s="156"/>
      <c r="M26" s="175" t="s">
        <v>223</v>
      </c>
      <c r="N26" s="176" t="s">
        <v>68</v>
      </c>
      <c r="O26" s="177" t="s">
        <v>66</v>
      </c>
      <c r="P26" s="178"/>
      <c r="Q26" s="179"/>
      <c r="R26" s="241" t="str">
        <f xml:space="preserve"> IF( Q26 &lt;&gt;0, IF(Table1[[#This Row],[Unité]]="Ménage",Table1[[#This Row],[Valeur de chaque transfert ou voucher/ ménage
(GOURDE)]]*Table1[[#This Row],[ Nombre de transferts/ ménage]]*Table1[[#This Row],[TOTAL individus plannifiés
2021]]/5, "pb unité"), "0")</f>
        <v>0</v>
      </c>
      <c r="S26" s="180"/>
      <c r="T26" s="153"/>
      <c r="U26" s="242">
        <v>1900</v>
      </c>
      <c r="V26" s="154">
        <v>1900</v>
      </c>
      <c r="W26" s="170" t="s">
        <v>21</v>
      </c>
      <c r="X26" s="191">
        <f>IF(Table1[[#This Row],[Unité]]="Individu", Table1[[#This Row],[Nombre de bénéficiaires 
2020]], IF(Table1[[#This Row],[Unité]]="Ménage",Table1[[#This Row],[Nombre de bénéficiaires 
2020]]*5,IF(Table1[[#This Row],[Unité]]= "Assoc/ coopérative",Table1[[#This Row],[Nombre de bénéficiaires 
2020]]*50, IF(Table1[[#This Row],[Unité]]="AUTRE", "0", "0"))))</f>
        <v>9500</v>
      </c>
      <c r="Y26" s="243">
        <f>IF(Table1[[#This Row],[Unité]]="Individu", Table1[[#This Row],[Nombre de bénéficiaires 
2021]], IF(Table1[[#This Row],[Unité]]="Ménage",Table1[[#This Row],[Nombre de bénéficiaires 
2021]]*5,IF(Table1[[#This Row],[Unité]]= "Assoc/ coopérative",Table1[[#This Row],[Nombre de bénéficiaires 
2021]]*50, IF(Table1[[#This Row],[Unité]]="AUTRE", "0", "0"))))</f>
        <v>9500</v>
      </c>
      <c r="Z26" s="182"/>
      <c r="AA26" s="183"/>
      <c r="AB26" s="183"/>
      <c r="AC26" s="183"/>
      <c r="AD26" s="183"/>
      <c r="AE26" s="183"/>
      <c r="AF26" s="183"/>
      <c r="AG26" s="244">
        <f>SUM(Table1[[#This Row],[Nombre de filles
 (&lt; 18 ans)]:[Nombre d''hommes
(&gt; 60 ans)]])</f>
        <v>0</v>
      </c>
      <c r="AH26" s="187" t="s">
        <v>197</v>
      </c>
      <c r="AI26" s="188" t="s">
        <v>140</v>
      </c>
      <c r="AJ26" s="69"/>
      <c r="AK26" s="69"/>
      <c r="AL26" s="245" t="str">
        <f>Table1[[#This Row],[Unité]]</f>
        <v>Ménage</v>
      </c>
      <c r="AM26" s="155"/>
      <c r="AN26" s="155">
        <v>1900</v>
      </c>
      <c r="AO26" s="155">
        <v>1855</v>
      </c>
      <c r="AP26" s="69">
        <v>1885</v>
      </c>
      <c r="AQ26" s="191">
        <f>IF( OR( Table1[[#This Row],[Categorie d''activité]]=Lists!$D$3, Table1[[#This Row],[Categorie d''activité]]=Lists!$D$14,
Table1[[#This Row],[Categorie d''activité]]=Lists!$D$6), MAX(Table1[[#This Row],[2020
Q1]:[2020
Q4]]),
SUM(Table1[[#This Row],[2020
Q1]:[2020
Q4]] ))</f>
        <v>1900</v>
      </c>
      <c r="AR26" s="192">
        <f>IF(Table1[[#This Row],[Unité]]="Individu", Table1[[#This Row],[TOTAL 
par UNITÉ 2020]], IF(Table1[[#This Row],[Unité]]="Ménage",Table1[[#This Row],[TOTAL 
par UNITÉ 2020]]*5,IF(Table1[[#This Row],[Unité]]= "Assoc/ coopérative",Table1[[#This Row],[TOTAL 
par UNITÉ 2020]]*50, IF(Table1[[#This Row],[Unité]]="AUTRE", "", ""))))</f>
        <v>9500</v>
      </c>
      <c r="AS26" s="169" t="str">
        <f>Table1[[#This Row],[Unité]]</f>
        <v>Ménage</v>
      </c>
      <c r="AT26" s="69"/>
      <c r="AU26" s="69">
        <v>15</v>
      </c>
      <c r="AV26" s="69"/>
      <c r="AW26" s="69"/>
      <c r="AX26" s="69"/>
      <c r="AY26" s="69"/>
      <c r="AZ26" s="69"/>
      <c r="BA26" s="69"/>
      <c r="BB26" s="69"/>
      <c r="BC26" s="69"/>
      <c r="BD26" s="69"/>
      <c r="BE26" s="69"/>
      <c r="BF26" s="191">
        <f>IF( OR( Table1[[#This Row],[Categorie d''activité]]=Lists!$D$3, Table1[[#This Row],[Categorie d''activité]]=Lists!$D$14,
Table1[[#This Row],[Categorie d''activité]]=Lists!$D$6), MAX(Table1[[#This Row],[January-21]:[December-21]]),
SUM(Table1[[#This Row],[January-21]:[December-21]] ))</f>
        <v>15</v>
      </c>
      <c r="BG26" s="192">
        <f>IF(Table1[[#This Row],[Unité]]="Individu", Table1[[#This Row],[TOTAL 
par UNITÉ
2021]], IF(Table1[[#This Row],[Unité]]="Ménage",Table1[[#This Row],[TOTAL 
par UNITÉ
2021]]*5,IF(Table1[[#This Row],[Unité]]= "Assoc/ coopérative",Table1[[#This Row],[TOTAL 
par UNITÉ
2021]]*50, IF(Table1[[#This Row],[Unité]]="AUTRE", "", ""))))</f>
        <v>75</v>
      </c>
      <c r="BH26" s="193"/>
    </row>
    <row r="27" spans="1:60" s="171" customFormat="1" x14ac:dyDescent="0.25">
      <c r="A27" s="171" t="s">
        <v>70</v>
      </c>
      <c r="B27" s="171" t="s">
        <v>32</v>
      </c>
      <c r="C27" s="172" t="s">
        <v>224</v>
      </c>
      <c r="D27" s="173" t="s">
        <v>40</v>
      </c>
      <c r="E27" s="171" t="s">
        <v>490</v>
      </c>
      <c r="G27" s="174">
        <v>43831</v>
      </c>
      <c r="H27" s="190">
        <v>44196</v>
      </c>
      <c r="I27" s="239">
        <f>YEAR(Table1[[#This Row],[Date de démarrage
(dd/mm/yyyy)]])</f>
        <v>2020</v>
      </c>
      <c r="J27" s="240">
        <f>YEAR(Table1[[#This Row],[Date de fin
(dd/mm/yyyy)]])</f>
        <v>2020</v>
      </c>
      <c r="K27" s="171" t="s">
        <v>431</v>
      </c>
      <c r="L27" s="156"/>
      <c r="M27" s="175" t="s">
        <v>223</v>
      </c>
      <c r="N27" s="176" t="s">
        <v>68</v>
      </c>
      <c r="O27" s="177" t="s">
        <v>66</v>
      </c>
      <c r="P27" s="178"/>
      <c r="Q27" s="179"/>
      <c r="R27" s="241" t="str">
        <f xml:space="preserve"> IF( Q27 &lt;&gt;0, IF(Table1[[#This Row],[Unité]]="Ménage",Table1[[#This Row],[Valeur de chaque transfert ou voucher/ ménage
(GOURDE)]]*Table1[[#This Row],[ Nombre de transferts/ ménage]]*Table1[[#This Row],[TOTAL individus plannifiés
2021]]/5, "pb unité"), "0")</f>
        <v>0</v>
      </c>
      <c r="S27" s="180"/>
      <c r="T27" s="153"/>
      <c r="U27" s="242">
        <v>300</v>
      </c>
      <c r="V27" s="154">
        <v>300</v>
      </c>
      <c r="W27" s="170" t="s">
        <v>21</v>
      </c>
      <c r="X27"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1500</v>
      </c>
      <c r="Y27" s="243">
        <f>IF(Table1[[#This Row],[Unité]]="Individu", Table1[[#This Row],[Nombre de bénéficiaires 
2021]], IF(Table1[[#This Row],[Unité]]="Ménage",Table1[[#This Row],[Nombre de bénéficiaires 
2021]]*5,IF(Table1[[#This Row],[Unité]]= "Assoc/ coopérative",Table1[[#This Row],[Nombre de bénéficiaires 
2021]]*50, IF(Table1[[#This Row],[Unité]]="AUTRE", "0", "0"))))</f>
        <v>1500</v>
      </c>
      <c r="Z27" s="182"/>
      <c r="AA27" s="183"/>
      <c r="AB27" s="183"/>
      <c r="AC27" s="183"/>
      <c r="AD27" s="183"/>
      <c r="AE27" s="183"/>
      <c r="AF27" s="183"/>
      <c r="AG27" s="244">
        <f>SUM(Table1[[#This Row],[Nombre de filles
 (&lt; 18 ans)]:[Nombre d''hommes
(&gt; 60 ans)]])</f>
        <v>0</v>
      </c>
      <c r="AH27" s="187" t="s">
        <v>197</v>
      </c>
      <c r="AI27" s="188" t="s">
        <v>104</v>
      </c>
      <c r="AJ27" s="69"/>
      <c r="AK27" s="69"/>
      <c r="AL27" s="245" t="str">
        <f>Table1[[#This Row],[Unité]]</f>
        <v>Ménage</v>
      </c>
      <c r="AM27" s="155">
        <v>0</v>
      </c>
      <c r="AN27" s="155">
        <v>300</v>
      </c>
      <c r="AO27" s="155"/>
      <c r="AP27" s="69">
        <v>294</v>
      </c>
      <c r="AQ27" s="191">
        <f>IF( OR( Table1[[#This Row],[Categorie d''activité]]=Lists!$D$3, Table1[[#This Row],[Categorie d''activité]]=Lists!$D$14,
Table1[[#This Row],[Categorie d''activité]]=Lists!$D$6), MAX(Table1[[#This Row],[2020
Q1]:[2020
Q4]]),
SUM(Table1[[#This Row],[2020
Q1]:[2020
Q4]] ))</f>
        <v>300</v>
      </c>
      <c r="AR27" s="192">
        <f>IF(Table1[[#This Row],[Unité]]="Individu", Table1[[#This Row],[TOTAL 
par UNITÉ 2020]], IF(Table1[[#This Row],[Unité]]="Ménage",Table1[[#This Row],[TOTAL 
par UNITÉ 2020]]*5,IF(Table1[[#This Row],[Unité]]= "Assoc/ coopérative",Table1[[#This Row],[TOTAL 
par UNITÉ 2020]]*50, IF(Table1[[#This Row],[Unité]]="AUTRE", "", ""))))</f>
        <v>1500</v>
      </c>
      <c r="AS27" s="169" t="str">
        <f>Table1[[#This Row],[Unité]]</f>
        <v>Ménage</v>
      </c>
      <c r="AT27" s="69"/>
      <c r="AU27" s="69">
        <v>6</v>
      </c>
      <c r="AV27" s="69"/>
      <c r="AW27" s="69"/>
      <c r="AX27" s="69"/>
      <c r="AY27" s="69"/>
      <c r="AZ27" s="69"/>
      <c r="BA27" s="69"/>
      <c r="BB27" s="69"/>
      <c r="BC27" s="69"/>
      <c r="BD27" s="69"/>
      <c r="BE27" s="69"/>
      <c r="BF27" s="191">
        <f>IF( OR( Table1[[#This Row],[Categorie d''activité]]=Lists!$D$3, Table1[[#This Row],[Categorie d''activité]]=Lists!$D$14,
Table1[[#This Row],[Categorie d''activité]]=Lists!$D$6), MAX(Table1[[#This Row],[January-21]:[December-21]]),
SUM(Table1[[#This Row],[January-21]:[December-21]] ))</f>
        <v>6</v>
      </c>
      <c r="BG27" s="192">
        <f>IF(Table1[[#This Row],[Unité]]="Individu", Table1[[#This Row],[TOTAL 
par UNITÉ
2021]], IF(Table1[[#This Row],[Unité]]="Ménage",Table1[[#This Row],[TOTAL 
par UNITÉ
2021]]*5,IF(Table1[[#This Row],[Unité]]= "Assoc/ coopérative",Table1[[#This Row],[TOTAL 
par UNITÉ
2021]]*50, IF(Table1[[#This Row],[Unité]]="AUTRE", "", ""))))</f>
        <v>30</v>
      </c>
      <c r="BH27" s="193"/>
    </row>
    <row r="28" spans="1:60" s="171" customFormat="1" x14ac:dyDescent="0.25">
      <c r="A28" s="171" t="s">
        <v>70</v>
      </c>
      <c r="B28" s="171" t="s">
        <v>32</v>
      </c>
      <c r="C28" s="172" t="s">
        <v>224</v>
      </c>
      <c r="D28" s="173" t="s">
        <v>40</v>
      </c>
      <c r="E28" s="171" t="s">
        <v>490</v>
      </c>
      <c r="G28" s="174">
        <v>43831</v>
      </c>
      <c r="H28" s="190">
        <v>44196</v>
      </c>
      <c r="I28" s="239">
        <f>YEAR(Table1[[#This Row],[Date de démarrage
(dd/mm/yyyy)]])</f>
        <v>2020</v>
      </c>
      <c r="J28" s="240">
        <f>YEAR(Table1[[#This Row],[Date de fin
(dd/mm/yyyy)]])</f>
        <v>2020</v>
      </c>
      <c r="K28" s="171" t="s">
        <v>431</v>
      </c>
      <c r="L28" s="156"/>
      <c r="M28" s="175" t="s">
        <v>223</v>
      </c>
      <c r="N28" s="176" t="s">
        <v>68</v>
      </c>
      <c r="O28" s="177" t="s">
        <v>66</v>
      </c>
      <c r="P28" s="178"/>
      <c r="Q28" s="179"/>
      <c r="R28" s="241" t="str">
        <f xml:space="preserve"> IF( Q28 &lt;&gt;0, IF(Table1[[#This Row],[Unité]]="Ménage",Table1[[#This Row],[Valeur de chaque transfert ou voucher/ ménage
(GOURDE)]]*Table1[[#This Row],[ Nombre de transferts/ ménage]]*Table1[[#This Row],[TOTAL individus plannifiés
2021]]/5, "pb unité"), "0")</f>
        <v>0</v>
      </c>
      <c r="S28" s="180"/>
      <c r="T28" s="153"/>
      <c r="U28" s="242">
        <v>1300</v>
      </c>
      <c r="V28" s="154">
        <v>1300</v>
      </c>
      <c r="W28" s="170" t="s">
        <v>21</v>
      </c>
      <c r="X28" s="191">
        <f>IF(Table1[[#This Row],[Unité]]="Individu", Table1[[#This Row],[Nombre de bénéficiaires 
2020]], IF(Table1[[#This Row],[Unité]]="Ménage",Table1[[#This Row],[Nombre de bénéficiaires 
2020]]*5,IF(Table1[[#This Row],[Unité]]= "Assoc/ coopérative",Table1[[#This Row],[Nombre de bénéficiaires 
2020]]*50, IF(Table1[[#This Row],[Unité]]="AUTRE", "0", "0"))))</f>
        <v>6500</v>
      </c>
      <c r="Y28" s="243">
        <f>IF(Table1[[#This Row],[Unité]]="Individu", Table1[[#This Row],[Nombre de bénéficiaires 
2021]], IF(Table1[[#This Row],[Unité]]="Ménage",Table1[[#This Row],[Nombre de bénéficiaires 
2021]]*5,IF(Table1[[#This Row],[Unité]]= "Assoc/ coopérative",Table1[[#This Row],[Nombre de bénéficiaires 
2021]]*50, IF(Table1[[#This Row],[Unité]]="AUTRE", "0", "0"))))</f>
        <v>6500</v>
      </c>
      <c r="Z28" s="182"/>
      <c r="AA28" s="183"/>
      <c r="AB28" s="183"/>
      <c r="AC28" s="183"/>
      <c r="AD28" s="183"/>
      <c r="AE28" s="183"/>
      <c r="AF28" s="183"/>
      <c r="AG28" s="244">
        <f>SUM(Table1[[#This Row],[Nombre de filles
 (&lt; 18 ans)]:[Nombre d''hommes
(&gt; 60 ans)]])</f>
        <v>0</v>
      </c>
      <c r="AH28" s="187" t="s">
        <v>197</v>
      </c>
      <c r="AI28" s="188" t="s">
        <v>78</v>
      </c>
      <c r="AJ28" s="69"/>
      <c r="AK28" s="69"/>
      <c r="AL28" s="245" t="str">
        <f>Table1[[#This Row],[Unité]]</f>
        <v>Ménage</v>
      </c>
      <c r="AM28" s="155">
        <v>0</v>
      </c>
      <c r="AN28" s="155">
        <v>1300</v>
      </c>
      <c r="AO28" s="155">
        <v>1127</v>
      </c>
      <c r="AP28" s="69">
        <v>1285</v>
      </c>
      <c r="AQ28" s="191">
        <f>IF( OR( Table1[[#This Row],[Categorie d''activité]]=Lists!$D$3, Table1[[#This Row],[Categorie d''activité]]=Lists!$D$14,
Table1[[#This Row],[Categorie d''activité]]=Lists!$D$6), MAX(Table1[[#This Row],[2020
Q1]:[2020
Q4]]),
SUM(Table1[[#This Row],[2020
Q1]:[2020
Q4]] ))</f>
        <v>1300</v>
      </c>
      <c r="AR28" s="192">
        <f>IF(Table1[[#This Row],[Unité]]="Individu", Table1[[#This Row],[TOTAL 
par UNITÉ 2020]], IF(Table1[[#This Row],[Unité]]="Ménage",Table1[[#This Row],[TOTAL 
par UNITÉ 2020]]*5,IF(Table1[[#This Row],[Unité]]= "Assoc/ coopérative",Table1[[#This Row],[TOTAL 
par UNITÉ 2020]]*50, IF(Table1[[#This Row],[Unité]]="AUTRE", "", ""))))</f>
        <v>6500</v>
      </c>
      <c r="AS28" s="169" t="str">
        <f>Table1[[#This Row],[Unité]]</f>
        <v>Ménage</v>
      </c>
      <c r="AT28" s="69"/>
      <c r="AU28" s="69">
        <v>7</v>
      </c>
      <c r="AV28" s="69"/>
      <c r="AW28" s="69"/>
      <c r="AX28" s="69"/>
      <c r="AY28" s="69"/>
      <c r="AZ28" s="69"/>
      <c r="BA28" s="69"/>
      <c r="BB28" s="69"/>
      <c r="BC28" s="69"/>
      <c r="BD28" s="69"/>
      <c r="BE28" s="69"/>
      <c r="BF28" s="191">
        <f>IF( OR( Table1[[#This Row],[Categorie d''activité]]=Lists!$D$3, Table1[[#This Row],[Categorie d''activité]]=Lists!$D$14,
Table1[[#This Row],[Categorie d''activité]]=Lists!$D$6), MAX(Table1[[#This Row],[January-21]:[December-21]]),
SUM(Table1[[#This Row],[January-21]:[December-21]] ))</f>
        <v>7</v>
      </c>
      <c r="BG28" s="192">
        <f>IF(Table1[[#This Row],[Unité]]="Individu", Table1[[#This Row],[TOTAL 
par UNITÉ
2021]], IF(Table1[[#This Row],[Unité]]="Ménage",Table1[[#This Row],[TOTAL 
par UNITÉ
2021]]*5,IF(Table1[[#This Row],[Unité]]= "Assoc/ coopérative",Table1[[#This Row],[TOTAL 
par UNITÉ
2021]]*50, IF(Table1[[#This Row],[Unité]]="AUTRE", "", ""))))</f>
        <v>35</v>
      </c>
      <c r="BH28" s="193"/>
    </row>
    <row r="29" spans="1:60" s="171" customFormat="1" x14ac:dyDescent="0.25">
      <c r="A29" s="171" t="s">
        <v>70</v>
      </c>
      <c r="B29" s="171" t="s">
        <v>32</v>
      </c>
      <c r="C29" s="172" t="s">
        <v>224</v>
      </c>
      <c r="D29" s="173" t="s">
        <v>40</v>
      </c>
      <c r="E29" s="171" t="s">
        <v>490</v>
      </c>
      <c r="G29" s="174">
        <v>43831</v>
      </c>
      <c r="H29" s="190">
        <v>44196</v>
      </c>
      <c r="I29" s="239">
        <f>YEAR(Table1[[#This Row],[Date de démarrage
(dd/mm/yyyy)]])</f>
        <v>2020</v>
      </c>
      <c r="J29" s="240">
        <f>YEAR(Table1[[#This Row],[Date de fin
(dd/mm/yyyy)]])</f>
        <v>2020</v>
      </c>
      <c r="K29" s="171" t="s">
        <v>431</v>
      </c>
      <c r="L29" s="156"/>
      <c r="M29" s="175" t="s">
        <v>223</v>
      </c>
      <c r="N29" s="176" t="s">
        <v>68</v>
      </c>
      <c r="O29" s="177" t="s">
        <v>66</v>
      </c>
      <c r="P29" s="178"/>
      <c r="Q29" s="179"/>
      <c r="R29" s="241" t="str">
        <f xml:space="preserve"> IF( Q29 &lt;&gt;0, IF(Table1[[#This Row],[Unité]]="Ménage",Table1[[#This Row],[Valeur de chaque transfert ou voucher/ ménage
(GOURDE)]]*Table1[[#This Row],[ Nombre de transferts/ ménage]]*Table1[[#This Row],[TOTAL individus plannifiés
2021]]/5, "pb unité"), "0")</f>
        <v>0</v>
      </c>
      <c r="S29" s="180"/>
      <c r="T29" s="153"/>
      <c r="U29" s="242">
        <v>1100</v>
      </c>
      <c r="V29" s="154">
        <v>1100</v>
      </c>
      <c r="W29" s="170" t="s">
        <v>21</v>
      </c>
      <c r="X29"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5500</v>
      </c>
      <c r="Y29" s="243">
        <f>IF(Table1[[#This Row],[Unité]]="Individu", Table1[[#This Row],[Nombre de bénéficiaires 
2021]], IF(Table1[[#This Row],[Unité]]="Ménage",Table1[[#This Row],[Nombre de bénéficiaires 
2021]]*5,IF(Table1[[#This Row],[Unité]]= "Assoc/ coopérative",Table1[[#This Row],[Nombre de bénéficiaires 
2021]]*50, IF(Table1[[#This Row],[Unité]]="AUTRE", "0", "0"))))</f>
        <v>5500</v>
      </c>
      <c r="Z29" s="182"/>
      <c r="AA29" s="183"/>
      <c r="AB29" s="183"/>
      <c r="AC29" s="183"/>
      <c r="AD29" s="183"/>
      <c r="AE29" s="183"/>
      <c r="AF29" s="183"/>
      <c r="AG29" s="244">
        <f>SUM(Table1[[#This Row],[Nombre de filles
 (&lt; 18 ans)]:[Nombre d''hommes
(&gt; 60 ans)]])</f>
        <v>0</v>
      </c>
      <c r="AH29" s="187" t="s">
        <v>197</v>
      </c>
      <c r="AI29" s="188" t="s">
        <v>122</v>
      </c>
      <c r="AJ29" s="69"/>
      <c r="AK29" s="69"/>
      <c r="AL29" s="245" t="str">
        <f>Table1[[#This Row],[Unité]]</f>
        <v>Ménage</v>
      </c>
      <c r="AM29" s="155"/>
      <c r="AN29" s="155">
        <v>1100</v>
      </c>
      <c r="AO29" s="155">
        <v>1044</v>
      </c>
      <c r="AP29" s="69">
        <v>1074</v>
      </c>
      <c r="AQ29" s="191">
        <f>IF( OR( Table1[[#This Row],[Categorie d''activité]]=Lists!$D$3, Table1[[#This Row],[Categorie d''activité]]=Lists!$D$14,
Table1[[#This Row],[Categorie d''activité]]=Lists!$D$6), MAX(Table1[[#This Row],[2020
Q1]:[2020
Q4]]),
SUM(Table1[[#This Row],[2020
Q1]:[2020
Q4]] ))</f>
        <v>1100</v>
      </c>
      <c r="AR29" s="192">
        <f>IF(Table1[[#This Row],[Unité]]="Individu", Table1[[#This Row],[TOTAL 
par UNITÉ 2020]], IF(Table1[[#This Row],[Unité]]="Ménage",Table1[[#This Row],[TOTAL 
par UNITÉ 2020]]*5,IF(Table1[[#This Row],[Unité]]= "Assoc/ coopérative",Table1[[#This Row],[TOTAL 
par UNITÉ 2020]]*50, IF(Table1[[#This Row],[Unité]]="AUTRE", "", ""))))</f>
        <v>5500</v>
      </c>
      <c r="AS29" s="169" t="str">
        <f>Table1[[#This Row],[Unité]]</f>
        <v>Ménage</v>
      </c>
      <c r="AT29" s="69"/>
      <c r="AU29" s="69">
        <v>26</v>
      </c>
      <c r="AV29" s="69"/>
      <c r="AW29" s="69"/>
      <c r="AX29" s="69"/>
      <c r="AY29" s="69"/>
      <c r="AZ29" s="69"/>
      <c r="BA29" s="69"/>
      <c r="BB29" s="69"/>
      <c r="BC29" s="69"/>
      <c r="BD29" s="69"/>
      <c r="BE29" s="69"/>
      <c r="BF29" s="191">
        <f>IF( OR( Table1[[#This Row],[Categorie d''activité]]=Lists!$D$3, Table1[[#This Row],[Categorie d''activité]]=Lists!$D$14,
Table1[[#This Row],[Categorie d''activité]]=Lists!$D$6), MAX(Table1[[#This Row],[January-21]:[December-21]]),
SUM(Table1[[#This Row],[January-21]:[December-21]] ))</f>
        <v>26</v>
      </c>
      <c r="BG29" s="192">
        <f>IF(Table1[[#This Row],[Unité]]="Individu", Table1[[#This Row],[TOTAL 
par UNITÉ
2021]], IF(Table1[[#This Row],[Unité]]="Ménage",Table1[[#This Row],[TOTAL 
par UNITÉ
2021]]*5,IF(Table1[[#This Row],[Unité]]= "Assoc/ coopérative",Table1[[#This Row],[TOTAL 
par UNITÉ
2021]]*50, IF(Table1[[#This Row],[Unité]]="AUTRE", "", ""))))</f>
        <v>130</v>
      </c>
      <c r="BH29" s="193" t="s">
        <v>456</v>
      </c>
    </row>
    <row r="30" spans="1:60" s="171" customFormat="1" x14ac:dyDescent="0.25">
      <c r="A30" s="171" t="s">
        <v>70</v>
      </c>
      <c r="B30" s="171" t="s">
        <v>32</v>
      </c>
      <c r="C30" s="172" t="s">
        <v>213</v>
      </c>
      <c r="D30" s="173" t="s">
        <v>40</v>
      </c>
      <c r="E30" s="171" t="s">
        <v>203</v>
      </c>
      <c r="G30" s="174">
        <v>43831</v>
      </c>
      <c r="H30" s="190">
        <v>44166</v>
      </c>
      <c r="I30" s="239">
        <f>YEAR(Table1[[#This Row],[Date de démarrage
(dd/mm/yyyy)]])</f>
        <v>2020</v>
      </c>
      <c r="J30" s="240">
        <f>YEAR(Table1[[#This Row],[Date de fin
(dd/mm/yyyy)]])</f>
        <v>2020</v>
      </c>
      <c r="K30" s="171" t="s">
        <v>431</v>
      </c>
      <c r="L30" s="156"/>
      <c r="M30" s="175" t="s">
        <v>223</v>
      </c>
      <c r="N30" s="176" t="s">
        <v>68</v>
      </c>
      <c r="O30" s="177" t="s">
        <v>34</v>
      </c>
      <c r="P30" s="178">
        <v>8000</v>
      </c>
      <c r="Q30" s="179">
        <v>4</v>
      </c>
      <c r="R30" s="241">
        <f xml:space="preserve"> IF( Q30 &lt;&gt;0, IF(Table1[[#This Row],[Unité]]="Ménage",Table1[[#This Row],[Valeur de chaque transfert ou voucher/ ménage
(GOURDE)]]*Table1[[#This Row],[ Nombre de transferts/ ménage]]*Table1[[#This Row],[TOTAL individus plannifiés
2021]]/5, "pb unité"), "0")</f>
        <v>0</v>
      </c>
      <c r="S30" s="180" t="s">
        <v>227</v>
      </c>
      <c r="T30" s="153" t="s">
        <v>445</v>
      </c>
      <c r="U30" s="242">
        <v>1621</v>
      </c>
      <c r="V30" s="154"/>
      <c r="W30" s="170" t="s">
        <v>21</v>
      </c>
      <c r="X30" s="191">
        <f>IF(Table1[[#This Row],[Unité]]="Individu", Table1[[#This Row],[Nombre de bénéficiaires 
2020]], IF(Table1[[#This Row],[Unité]]="Ménage",Table1[[#This Row],[Nombre de bénéficiaires 
2020]]*5,IF(Table1[[#This Row],[Unité]]= "Assoc/ coopérative",Table1[[#This Row],[Nombre de bénéficiaires 
2020]]*50, IF(Table1[[#This Row],[Unité]]="AUTRE", "0", "0"))))</f>
        <v>8105</v>
      </c>
      <c r="Y30"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0" s="182"/>
      <c r="AA30" s="183"/>
      <c r="AB30" s="183"/>
      <c r="AC30" s="183"/>
      <c r="AD30" s="183"/>
      <c r="AE30" s="183"/>
      <c r="AF30" s="183"/>
      <c r="AG30" s="244">
        <f>SUM(Table1[[#This Row],[Nombre de filles
 (&lt; 18 ans)]:[Nombre d''hommes
(&gt; 60 ans)]])</f>
        <v>0</v>
      </c>
      <c r="AH30" s="187" t="s">
        <v>45</v>
      </c>
      <c r="AI30" s="188" t="s">
        <v>177</v>
      </c>
      <c r="AJ30" s="69"/>
      <c r="AK30" s="69"/>
      <c r="AL30" s="245" t="str">
        <f>Table1[[#This Row],[Unité]]</f>
        <v>Ménage</v>
      </c>
      <c r="AM30" s="155"/>
      <c r="AN30" s="155">
        <v>1621</v>
      </c>
      <c r="AO30" s="155"/>
      <c r="AP30" s="69"/>
      <c r="AQ30" s="191">
        <f>IF( OR( Table1[[#This Row],[Categorie d''activité]]=Lists!$D$3, Table1[[#This Row],[Categorie d''activité]]=Lists!$D$14,
Table1[[#This Row],[Categorie d''activité]]=Lists!$D$6), MAX(Table1[[#This Row],[2020
Q1]:[2020
Q4]]),
SUM(Table1[[#This Row],[2020
Q1]:[2020
Q4]] ))</f>
        <v>1621</v>
      </c>
      <c r="AR30" s="192">
        <f>IF(Table1[[#This Row],[Unité]]="Individu", Table1[[#This Row],[TOTAL 
par UNITÉ 2020]], IF(Table1[[#This Row],[Unité]]="Ménage",Table1[[#This Row],[TOTAL 
par UNITÉ 2020]]*5,IF(Table1[[#This Row],[Unité]]= "Assoc/ coopérative",Table1[[#This Row],[TOTAL 
par UNITÉ 2020]]*50, IF(Table1[[#This Row],[Unité]]="AUTRE", "", ""))))</f>
        <v>8105</v>
      </c>
      <c r="AS30" s="169" t="str">
        <f>Table1[[#This Row],[Unité]]</f>
        <v>Ménage</v>
      </c>
      <c r="AT30" s="69"/>
      <c r="AU30" s="69"/>
      <c r="AV30" s="69"/>
      <c r="AW30" s="69"/>
      <c r="AX30" s="69"/>
      <c r="AY30" s="69"/>
      <c r="AZ30" s="69"/>
      <c r="BA30" s="69"/>
      <c r="BB30" s="69"/>
      <c r="BC30" s="69"/>
      <c r="BD30" s="69"/>
      <c r="BE30" s="69"/>
      <c r="BF30" s="191">
        <f>IF( OR( Table1[[#This Row],[Categorie d''activité]]=Lists!$D$3, Table1[[#This Row],[Categorie d''activité]]=Lists!$D$14,
Table1[[#This Row],[Categorie d''activité]]=Lists!$D$6), MAX(Table1[[#This Row],[January-21]:[December-21]]),
SUM(Table1[[#This Row],[January-21]:[December-21]] ))</f>
        <v>0</v>
      </c>
      <c r="BG30" s="192">
        <f>IF(Table1[[#This Row],[Unité]]="Individu", Table1[[#This Row],[TOTAL 
par UNITÉ
2021]], IF(Table1[[#This Row],[Unité]]="Ménage",Table1[[#This Row],[TOTAL 
par UNITÉ
2021]]*5,IF(Table1[[#This Row],[Unité]]= "Assoc/ coopérative",Table1[[#This Row],[TOTAL 
par UNITÉ
2021]]*50, IF(Table1[[#This Row],[Unité]]="AUTRE", "", ""))))</f>
        <v>0</v>
      </c>
      <c r="BH30" s="193" t="s">
        <v>455</v>
      </c>
    </row>
    <row r="31" spans="1:60" s="171" customFormat="1" x14ac:dyDescent="0.25">
      <c r="A31" s="171" t="s">
        <v>70</v>
      </c>
      <c r="B31" s="171" t="s">
        <v>32</v>
      </c>
      <c r="C31" s="172" t="s">
        <v>213</v>
      </c>
      <c r="D31" s="173" t="s">
        <v>40</v>
      </c>
      <c r="E31" s="171" t="s">
        <v>203</v>
      </c>
      <c r="G31" s="174">
        <v>43831</v>
      </c>
      <c r="H31" s="190">
        <v>44166</v>
      </c>
      <c r="I31" s="239">
        <f>YEAR(Table1[[#This Row],[Date de démarrage
(dd/mm/yyyy)]])</f>
        <v>2020</v>
      </c>
      <c r="J31" s="240">
        <f>YEAR(Table1[[#This Row],[Date de fin
(dd/mm/yyyy)]])</f>
        <v>2020</v>
      </c>
      <c r="K31" s="171" t="s">
        <v>431</v>
      </c>
      <c r="L31" s="156"/>
      <c r="M31" s="175" t="s">
        <v>223</v>
      </c>
      <c r="N31" s="176" t="s">
        <v>68</v>
      </c>
      <c r="O31" s="177" t="s">
        <v>34</v>
      </c>
      <c r="P31" s="178">
        <v>8000</v>
      </c>
      <c r="Q31" s="179">
        <v>4</v>
      </c>
      <c r="R31" s="241">
        <f xml:space="preserve"> IF( Q31 &lt;&gt;0, IF(Table1[[#This Row],[Unité]]="Ménage",Table1[[#This Row],[Valeur de chaque transfert ou voucher/ ménage
(GOURDE)]]*Table1[[#This Row],[ Nombre de transferts/ ménage]]*Table1[[#This Row],[TOTAL individus plannifiés
2021]]/5, "pb unité"), "0")</f>
        <v>0</v>
      </c>
      <c r="S31" s="180" t="s">
        <v>227</v>
      </c>
      <c r="T31" s="153" t="s">
        <v>445</v>
      </c>
      <c r="U31" s="242">
        <v>2162</v>
      </c>
      <c r="V31" s="154"/>
      <c r="W31" s="170" t="s">
        <v>21</v>
      </c>
      <c r="X31"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10810</v>
      </c>
      <c r="Y31"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1" s="182"/>
      <c r="AA31" s="183"/>
      <c r="AB31" s="183"/>
      <c r="AC31" s="183"/>
      <c r="AD31" s="183"/>
      <c r="AE31" s="183"/>
      <c r="AF31" s="183"/>
      <c r="AG31" s="244">
        <f>SUM(Table1[[#This Row],[Nombre de filles
 (&lt; 18 ans)]:[Nombre d''hommes
(&gt; 60 ans)]])</f>
        <v>0</v>
      </c>
      <c r="AH31" s="187" t="s">
        <v>45</v>
      </c>
      <c r="AI31" s="188" t="s">
        <v>56</v>
      </c>
      <c r="AJ31" s="69"/>
      <c r="AK31" s="69"/>
      <c r="AL31" s="245" t="str">
        <f>Table1[[#This Row],[Unité]]</f>
        <v>Ménage</v>
      </c>
      <c r="AM31" s="155">
        <v>2118</v>
      </c>
      <c r="AN31" s="155">
        <v>2162</v>
      </c>
      <c r="AO31" s="155"/>
      <c r="AP31" s="69"/>
      <c r="AQ31" s="191">
        <f>IF( OR( Table1[[#This Row],[Categorie d''activité]]=Lists!$D$3, Table1[[#This Row],[Categorie d''activité]]=Lists!$D$14,
Table1[[#This Row],[Categorie d''activité]]=Lists!$D$6), MAX(Table1[[#This Row],[2020
Q1]:[2020
Q4]]),
SUM(Table1[[#This Row],[2020
Q1]:[2020
Q4]] ))</f>
        <v>2162</v>
      </c>
      <c r="AR31" s="192">
        <f>IF(Table1[[#This Row],[Unité]]="Individu", Table1[[#This Row],[TOTAL 
par UNITÉ 2020]], IF(Table1[[#This Row],[Unité]]="Ménage",Table1[[#This Row],[TOTAL 
par UNITÉ 2020]]*5,IF(Table1[[#This Row],[Unité]]= "Assoc/ coopérative",Table1[[#This Row],[TOTAL 
par UNITÉ 2020]]*50, IF(Table1[[#This Row],[Unité]]="AUTRE", "", ""))))</f>
        <v>10810</v>
      </c>
      <c r="AS31" s="169" t="str">
        <f>Table1[[#This Row],[Unité]]</f>
        <v>Ménage</v>
      </c>
      <c r="AT31" s="69"/>
      <c r="AU31" s="69"/>
      <c r="AV31" s="69"/>
      <c r="AW31" s="69"/>
      <c r="AX31" s="69"/>
      <c r="AY31" s="69"/>
      <c r="AZ31" s="69"/>
      <c r="BA31" s="69"/>
      <c r="BB31" s="69"/>
      <c r="BC31" s="69"/>
      <c r="BD31" s="69"/>
      <c r="BE31" s="69"/>
      <c r="BF31" s="191">
        <f>IF( OR( Table1[[#This Row],[Categorie d''activité]]=Lists!$D$3, Table1[[#This Row],[Categorie d''activité]]=Lists!$D$14,
Table1[[#This Row],[Categorie d''activité]]=Lists!$D$6), MAX(Table1[[#This Row],[January-21]:[December-21]]),
SUM(Table1[[#This Row],[January-21]:[December-21]] ))</f>
        <v>0</v>
      </c>
      <c r="BG31" s="192">
        <f>IF(Table1[[#This Row],[Unité]]="Individu", Table1[[#This Row],[TOTAL 
par UNITÉ
2021]], IF(Table1[[#This Row],[Unité]]="Ménage",Table1[[#This Row],[TOTAL 
par UNITÉ
2021]]*5,IF(Table1[[#This Row],[Unité]]= "Assoc/ coopérative",Table1[[#This Row],[TOTAL 
par UNITÉ
2021]]*50, IF(Table1[[#This Row],[Unité]]="AUTRE", "", ""))))</f>
        <v>0</v>
      </c>
      <c r="BH31" s="193"/>
    </row>
    <row r="32" spans="1:60" s="171" customFormat="1" x14ac:dyDescent="0.25">
      <c r="A32" s="171" t="s">
        <v>70</v>
      </c>
      <c r="B32" s="171" t="s">
        <v>32</v>
      </c>
      <c r="C32" s="172" t="s">
        <v>239</v>
      </c>
      <c r="D32" s="173" t="s">
        <v>40</v>
      </c>
      <c r="E32" s="171" t="s">
        <v>490</v>
      </c>
      <c r="G32" s="174">
        <v>43831</v>
      </c>
      <c r="H32" s="190">
        <v>44166</v>
      </c>
      <c r="I32" s="239">
        <f>YEAR(Table1[[#This Row],[Date de démarrage
(dd/mm/yyyy)]])</f>
        <v>2020</v>
      </c>
      <c r="J32" s="240">
        <f>YEAR(Table1[[#This Row],[Date de fin
(dd/mm/yyyy)]])</f>
        <v>2020</v>
      </c>
      <c r="K32" s="171" t="s">
        <v>431</v>
      </c>
      <c r="L32" s="157"/>
      <c r="M32" s="175" t="s">
        <v>223</v>
      </c>
      <c r="N32" s="176" t="s">
        <v>68</v>
      </c>
      <c r="O32" s="177" t="s">
        <v>34</v>
      </c>
      <c r="P32" s="178">
        <v>9200</v>
      </c>
      <c r="Q32" s="179">
        <v>2</v>
      </c>
      <c r="R32" s="241">
        <f xml:space="preserve"> IF( Q32 &lt;&gt;0, IF(Table1[[#This Row],[Unité]]="Ménage",Table1[[#This Row],[Valeur de chaque transfert ou voucher/ ménage
(GOURDE)]]*Table1[[#This Row],[ Nombre de transferts/ ménage]]*Table1[[#This Row],[TOTAL individus plannifiés
2021]]/5, "pb unité"), "0")</f>
        <v>60168000</v>
      </c>
      <c r="S32" s="180" t="s">
        <v>227</v>
      </c>
      <c r="T32" s="153" t="s">
        <v>446</v>
      </c>
      <c r="U32" s="242">
        <v>3270</v>
      </c>
      <c r="V32" s="154">
        <v>3270</v>
      </c>
      <c r="W32" s="170" t="s">
        <v>21</v>
      </c>
      <c r="X32"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16350</v>
      </c>
      <c r="Y32" s="243">
        <f>IF(Table1[[#This Row],[Unité]]="Individu", Table1[[#This Row],[Nombre de bénéficiaires 
2021]], IF(Table1[[#This Row],[Unité]]="Ménage",Table1[[#This Row],[Nombre de bénéficiaires 
2021]]*5,IF(Table1[[#This Row],[Unité]]= "Assoc/ coopérative",Table1[[#This Row],[Nombre de bénéficiaires 
2021]]*50, IF(Table1[[#This Row],[Unité]]="AUTRE", "0", "0"))))</f>
        <v>16350</v>
      </c>
      <c r="Z32" s="182"/>
      <c r="AA32" s="183"/>
      <c r="AB32" s="183"/>
      <c r="AC32" s="183"/>
      <c r="AD32" s="183"/>
      <c r="AE32" s="183"/>
      <c r="AF32" s="183"/>
      <c r="AG32" s="244">
        <f>SUM(Table1[[#This Row],[Nombre de filles
 (&lt; 18 ans)]:[Nombre d''hommes
(&gt; 60 ans)]])</f>
        <v>0</v>
      </c>
      <c r="AH32" s="187" t="s">
        <v>43</v>
      </c>
      <c r="AI32" s="188" t="s">
        <v>159</v>
      </c>
      <c r="AJ32" s="69"/>
      <c r="AK32" s="69"/>
      <c r="AL32" s="245" t="str">
        <f>Table1[[#This Row],[Unité]]</f>
        <v>Ménage</v>
      </c>
      <c r="AM32" s="69"/>
      <c r="AN32" s="69"/>
      <c r="AO32" s="69"/>
      <c r="AP32" s="69">
        <v>3151</v>
      </c>
      <c r="AQ32" s="191">
        <f>IF( OR( Table1[[#This Row],[Categorie d''activité]]=Lists!$D$3, Table1[[#This Row],[Categorie d''activité]]=Lists!$D$14,
Table1[[#This Row],[Categorie d''activité]]=Lists!$D$6), MAX(Table1[[#This Row],[2020
Q1]:[2020
Q4]]),
SUM(Table1[[#This Row],[2020
Q1]:[2020
Q4]] ))</f>
        <v>3151</v>
      </c>
      <c r="AR32" s="192">
        <f>IF(Table1[[#This Row],[Unité]]="Individu", Table1[[#This Row],[TOTAL 
par UNITÉ 2020]], IF(Table1[[#This Row],[Unité]]="Ménage",Table1[[#This Row],[TOTAL 
par UNITÉ 2020]]*5,IF(Table1[[#This Row],[Unité]]= "Assoc/ coopérative",Table1[[#This Row],[TOTAL 
par UNITÉ 2020]]*50, IF(Table1[[#This Row],[Unité]]="AUTRE", "", ""))))</f>
        <v>15755</v>
      </c>
      <c r="AS32" s="169" t="str">
        <f>Table1[[#This Row],[Unité]]</f>
        <v>Ménage</v>
      </c>
      <c r="AT32" s="69">
        <v>238</v>
      </c>
      <c r="AU32" s="69">
        <v>17</v>
      </c>
      <c r="AV32" s="69">
        <v>49</v>
      </c>
      <c r="AW32" s="69"/>
      <c r="AX32" s="69"/>
      <c r="AY32" s="69"/>
      <c r="AZ32" s="69"/>
      <c r="BA32" s="69"/>
      <c r="BB32" s="69"/>
      <c r="BC32" s="69"/>
      <c r="BD32" s="69"/>
      <c r="BE32" s="69"/>
      <c r="BF32" s="191">
        <f>IF( OR( Table1[[#This Row],[Categorie d''activité]]=Lists!$D$3, Table1[[#This Row],[Categorie d''activité]]=Lists!$D$14,
Table1[[#This Row],[Categorie d''activité]]=Lists!$D$6), MAX(Table1[[#This Row],[January-21]:[December-21]]),
SUM(Table1[[#This Row],[January-21]:[December-21]] ))</f>
        <v>238</v>
      </c>
      <c r="BG32" s="192">
        <f>IF(Table1[[#This Row],[Unité]]="Individu", Table1[[#This Row],[TOTAL 
par UNITÉ
2021]], IF(Table1[[#This Row],[Unité]]="Ménage",Table1[[#This Row],[TOTAL 
par UNITÉ
2021]]*5,IF(Table1[[#This Row],[Unité]]= "Assoc/ coopérative",Table1[[#This Row],[TOTAL 
par UNITÉ
2021]]*50, IF(Table1[[#This Row],[Unité]]="AUTRE", "", ""))))</f>
        <v>1190</v>
      </c>
      <c r="BH32" s="193"/>
    </row>
    <row r="33" spans="1:60" s="171" customFormat="1" x14ac:dyDescent="0.25">
      <c r="A33" s="171" t="s">
        <v>70</v>
      </c>
      <c r="B33" s="171" t="s">
        <v>32</v>
      </c>
      <c r="C33" s="172" t="s">
        <v>408</v>
      </c>
      <c r="D33" s="173" t="s">
        <v>40</v>
      </c>
      <c r="E33" s="171" t="s">
        <v>490</v>
      </c>
      <c r="G33" s="174">
        <v>43831</v>
      </c>
      <c r="H33" s="190">
        <v>44166</v>
      </c>
      <c r="I33" s="239">
        <f>YEAR(Table1[[#This Row],[Date de démarrage
(dd/mm/yyyy)]])</f>
        <v>2020</v>
      </c>
      <c r="J33" s="240">
        <f>YEAR(Table1[[#This Row],[Date de fin
(dd/mm/yyyy)]])</f>
        <v>2020</v>
      </c>
      <c r="K33" s="171" t="s">
        <v>431</v>
      </c>
      <c r="L33" s="156"/>
      <c r="M33" s="175" t="s">
        <v>223</v>
      </c>
      <c r="N33" s="176" t="s">
        <v>68</v>
      </c>
      <c r="O33" s="177" t="s">
        <v>66</v>
      </c>
      <c r="P33" s="178"/>
      <c r="Q33" s="179"/>
      <c r="R33" s="241" t="str">
        <f xml:space="preserve"> IF( Q33 &lt;&gt;0, IF(Table1[[#This Row],[Unité]]="Ménage",Table1[[#This Row],[Valeur de chaque transfert ou voucher/ ménage
(GOURDE)]]*Table1[[#This Row],[ Nombre de transferts/ ménage]]*Table1[[#This Row],[TOTAL individus plannifiés
2021]]/5, "pb unité"), "0")</f>
        <v>0</v>
      </c>
      <c r="S33" s="180"/>
      <c r="T33" s="153"/>
      <c r="U33" s="242">
        <v>2000</v>
      </c>
      <c r="V33" s="154"/>
      <c r="W33" s="170" t="s">
        <v>21</v>
      </c>
      <c r="X33"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10000</v>
      </c>
      <c r="Y33"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3" s="182"/>
      <c r="AA33" s="183"/>
      <c r="AB33" s="183"/>
      <c r="AC33" s="183"/>
      <c r="AD33" s="183"/>
      <c r="AE33" s="183"/>
      <c r="AF33" s="183"/>
      <c r="AG33" s="244">
        <f>SUM(Table1[[#This Row],[Nombre de filles
 (&lt; 18 ans)]:[Nombre d''hommes
(&gt; 60 ans)]])</f>
        <v>0</v>
      </c>
      <c r="AH33" s="187" t="s">
        <v>43</v>
      </c>
      <c r="AI33" s="188" t="s">
        <v>166</v>
      </c>
      <c r="AJ33" s="69"/>
      <c r="AK33" s="69"/>
      <c r="AL33" s="245" t="str">
        <f>Table1[[#This Row],[Unité]]</f>
        <v>Ménage</v>
      </c>
      <c r="AM33" s="155">
        <v>1968</v>
      </c>
      <c r="AN33" s="155">
        <v>2000</v>
      </c>
      <c r="AO33" s="155">
        <v>1090</v>
      </c>
      <c r="AP33" s="69">
        <v>1993</v>
      </c>
      <c r="AQ33" s="191">
        <f>IF( OR( Table1[[#This Row],[Categorie d''activité]]=Lists!$D$3, Table1[[#This Row],[Categorie d''activité]]=Lists!$D$14,
Table1[[#This Row],[Categorie d''activité]]=Lists!$D$6), MAX(Table1[[#This Row],[2020
Q1]:[2020
Q4]]),
SUM(Table1[[#This Row],[2020
Q1]:[2020
Q4]] ))</f>
        <v>2000</v>
      </c>
      <c r="AR33" s="192">
        <f>IF(Table1[[#This Row],[Unité]]="Individu", Table1[[#This Row],[TOTAL 
par UNITÉ 2020]], IF(Table1[[#This Row],[Unité]]="Ménage",Table1[[#This Row],[TOTAL 
par UNITÉ 2020]]*5,IF(Table1[[#This Row],[Unité]]= "Assoc/ coopérative",Table1[[#This Row],[TOTAL 
par UNITÉ 2020]]*50, IF(Table1[[#This Row],[Unité]]="AUTRE", "", ""))))</f>
        <v>10000</v>
      </c>
      <c r="AS33" s="169" t="str">
        <f>Table1[[#This Row],[Unité]]</f>
        <v>Ménage</v>
      </c>
      <c r="AT33" s="69"/>
      <c r="AU33" s="69"/>
      <c r="AV33" s="69"/>
      <c r="AW33" s="69"/>
      <c r="AX33" s="69"/>
      <c r="AY33" s="69"/>
      <c r="AZ33" s="69"/>
      <c r="BA33" s="69"/>
      <c r="BB33" s="69"/>
      <c r="BC33" s="69"/>
      <c r="BD33" s="69"/>
      <c r="BE33" s="69"/>
      <c r="BF33" s="191">
        <f>IF( OR( Table1[[#This Row],[Categorie d''activité]]=Lists!$D$3, Table1[[#This Row],[Categorie d''activité]]=Lists!$D$14,
Table1[[#This Row],[Categorie d''activité]]=Lists!$D$6), MAX(Table1[[#This Row],[January-21]:[December-21]]),
SUM(Table1[[#This Row],[January-21]:[December-21]] ))</f>
        <v>0</v>
      </c>
      <c r="BG33" s="192">
        <f>IF(Table1[[#This Row],[Unité]]="Individu", Table1[[#This Row],[TOTAL 
par UNITÉ
2021]], IF(Table1[[#This Row],[Unité]]="Ménage",Table1[[#This Row],[TOTAL 
par UNITÉ
2021]]*5,IF(Table1[[#This Row],[Unité]]= "Assoc/ coopérative",Table1[[#This Row],[TOTAL 
par UNITÉ
2021]]*50, IF(Table1[[#This Row],[Unité]]="AUTRE", "", ""))))</f>
        <v>0</v>
      </c>
      <c r="BH33" s="193"/>
    </row>
    <row r="34" spans="1:60" s="171" customFormat="1" x14ac:dyDescent="0.25">
      <c r="A34" s="171" t="s">
        <v>70</v>
      </c>
      <c r="B34" s="171" t="s">
        <v>32</v>
      </c>
      <c r="C34" s="172" t="s">
        <v>408</v>
      </c>
      <c r="D34" s="173" t="s">
        <v>40</v>
      </c>
      <c r="E34" s="171" t="s">
        <v>490</v>
      </c>
      <c r="G34" s="174">
        <v>43831</v>
      </c>
      <c r="H34" s="190">
        <v>44166</v>
      </c>
      <c r="I34" s="239">
        <f>YEAR(Table1[[#This Row],[Date de démarrage
(dd/mm/yyyy)]])</f>
        <v>2020</v>
      </c>
      <c r="J34" s="240">
        <f>YEAR(Table1[[#This Row],[Date de fin
(dd/mm/yyyy)]])</f>
        <v>2020</v>
      </c>
      <c r="K34" s="171" t="s">
        <v>431</v>
      </c>
      <c r="L34" s="156"/>
      <c r="M34" s="175" t="s">
        <v>223</v>
      </c>
      <c r="N34" s="176" t="s">
        <v>68</v>
      </c>
      <c r="O34" s="177" t="s">
        <v>66</v>
      </c>
      <c r="P34" s="178"/>
      <c r="Q34" s="179"/>
      <c r="R34" s="241" t="str">
        <f xml:space="preserve"> IF( Q34 &lt;&gt;0, IF(Table1[[#This Row],[Unité]]="Ménage",Table1[[#This Row],[Valeur de chaque transfert ou voucher/ ménage
(GOURDE)]]*Table1[[#This Row],[ Nombre de transferts/ ménage]]*Table1[[#This Row],[TOTAL individus plannifiés
2021]]/5, "pb unité"), "0")</f>
        <v>0</v>
      </c>
      <c r="S34" s="180"/>
      <c r="T34" s="153"/>
      <c r="U34" s="242">
        <v>2655</v>
      </c>
      <c r="V34" s="154"/>
      <c r="W34" s="170" t="s">
        <v>21</v>
      </c>
      <c r="X34"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13275</v>
      </c>
      <c r="Y34"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4" s="182"/>
      <c r="AA34" s="183"/>
      <c r="AB34" s="183"/>
      <c r="AC34" s="183"/>
      <c r="AD34" s="183"/>
      <c r="AE34" s="183"/>
      <c r="AF34" s="183"/>
      <c r="AG34" s="244">
        <f>SUM(Table1[[#This Row],[Nombre de filles
 (&lt; 18 ans)]:[Nombre d''hommes
(&gt; 60 ans)]])</f>
        <v>0</v>
      </c>
      <c r="AH34" s="187" t="s">
        <v>43</v>
      </c>
      <c r="AI34" s="188" t="s">
        <v>71</v>
      </c>
      <c r="AJ34" s="69"/>
      <c r="AK34" s="69"/>
      <c r="AL34" s="245" t="str">
        <f>Table1[[#This Row],[Unité]]</f>
        <v>Ménage</v>
      </c>
      <c r="AM34" s="155">
        <v>2588</v>
      </c>
      <c r="AN34" s="155">
        <v>2655</v>
      </c>
      <c r="AO34" s="155">
        <v>1840</v>
      </c>
      <c r="AP34" s="69">
        <v>2646</v>
      </c>
      <c r="AQ34" s="191">
        <f>IF( OR( Table1[[#This Row],[Categorie d''activité]]=Lists!$D$3, Table1[[#This Row],[Categorie d''activité]]=Lists!$D$14,
Table1[[#This Row],[Categorie d''activité]]=Lists!$D$6), MAX(Table1[[#This Row],[2020
Q1]:[2020
Q4]]),
SUM(Table1[[#This Row],[2020
Q1]:[2020
Q4]] ))</f>
        <v>2655</v>
      </c>
      <c r="AR34" s="192">
        <f>IF(Table1[[#This Row],[Unité]]="Individu", Table1[[#This Row],[TOTAL 
par UNITÉ 2020]], IF(Table1[[#This Row],[Unité]]="Ménage",Table1[[#This Row],[TOTAL 
par UNITÉ 2020]]*5,IF(Table1[[#This Row],[Unité]]= "Assoc/ coopérative",Table1[[#This Row],[TOTAL 
par UNITÉ 2020]]*50, IF(Table1[[#This Row],[Unité]]="AUTRE", "", ""))))</f>
        <v>13275</v>
      </c>
      <c r="AS34" s="169" t="str">
        <f>Table1[[#This Row],[Unité]]</f>
        <v>Ménage</v>
      </c>
      <c r="AT34" s="69"/>
      <c r="AU34" s="69"/>
      <c r="AV34" s="69"/>
      <c r="AW34" s="69"/>
      <c r="AX34" s="69"/>
      <c r="AY34" s="69"/>
      <c r="AZ34" s="69"/>
      <c r="BA34" s="69"/>
      <c r="BB34" s="69"/>
      <c r="BC34" s="69"/>
      <c r="BD34" s="69"/>
      <c r="BE34" s="69"/>
      <c r="BF34" s="191">
        <f>IF( OR( Table1[[#This Row],[Categorie d''activité]]=Lists!$D$3, Table1[[#This Row],[Categorie d''activité]]=Lists!$D$14,
Table1[[#This Row],[Categorie d''activité]]=Lists!$D$6), MAX(Table1[[#This Row],[January-21]:[December-21]]),
SUM(Table1[[#This Row],[January-21]:[December-21]] ))</f>
        <v>0</v>
      </c>
      <c r="BG34" s="192">
        <f>IF(Table1[[#This Row],[Unité]]="Individu", Table1[[#This Row],[TOTAL 
par UNITÉ
2021]], IF(Table1[[#This Row],[Unité]]="Ménage",Table1[[#This Row],[TOTAL 
par UNITÉ
2021]]*5,IF(Table1[[#This Row],[Unité]]= "Assoc/ coopérative",Table1[[#This Row],[TOTAL 
par UNITÉ
2021]]*50, IF(Table1[[#This Row],[Unité]]="AUTRE", "", ""))))</f>
        <v>0</v>
      </c>
      <c r="BH34" s="193"/>
    </row>
    <row r="35" spans="1:60" s="171" customFormat="1" x14ac:dyDescent="0.25">
      <c r="A35" s="171" t="s">
        <v>70</v>
      </c>
      <c r="B35" s="171" t="s">
        <v>32</v>
      </c>
      <c r="C35" s="172" t="s">
        <v>407</v>
      </c>
      <c r="D35" s="173" t="s">
        <v>40</v>
      </c>
      <c r="E35" s="171" t="s">
        <v>478</v>
      </c>
      <c r="G35" s="174">
        <v>43717</v>
      </c>
      <c r="H35" s="190">
        <v>44104</v>
      </c>
      <c r="I35" s="239">
        <f>YEAR(Table1[[#This Row],[Date de démarrage
(dd/mm/yyyy)]])</f>
        <v>2019</v>
      </c>
      <c r="J35" s="240">
        <f>YEAR(Table1[[#This Row],[Date de fin
(dd/mm/yyyy)]])</f>
        <v>2020</v>
      </c>
      <c r="K35" s="171" t="s">
        <v>432</v>
      </c>
      <c r="L35" s="157"/>
      <c r="M35" s="175" t="s">
        <v>448</v>
      </c>
      <c r="N35" s="176" t="s">
        <v>207</v>
      </c>
      <c r="O35" s="177" t="s">
        <v>208</v>
      </c>
      <c r="P35" s="178"/>
      <c r="Q35" s="179"/>
      <c r="R35" s="241" t="str">
        <f xml:space="preserve"> IF( Q35 &lt;&gt;0, IF(Table1[[#This Row],[Unité]]="Ménage",Table1[[#This Row],[Valeur de chaque transfert ou voucher/ ménage
(GOURDE)]]*Table1[[#This Row],[ Nombre de transferts/ ménage]]*Table1[[#This Row],[TOTAL individus plannifiés
2021]]/5, "pb unité"), "0")</f>
        <v>0</v>
      </c>
      <c r="S35" s="180"/>
      <c r="T35" s="153"/>
      <c r="U35" s="242">
        <v>23000</v>
      </c>
      <c r="V35" s="154"/>
      <c r="W35" s="170" t="s">
        <v>20</v>
      </c>
      <c r="X35" s="191">
        <f>IF(Table1[[#This Row],[Unité]]="Individu", Table1[[#This Row],[Nombre de bénéficiaires 
2020]], IF(Table1[[#This Row],[Unité]]="Ménage",Table1[[#This Row],[Nombre de bénéficiaires 
2020]]*5,IF(Table1[[#This Row],[Unité]]= "Assoc/ coopérative",Table1[[#This Row],[Nombre de bénéficiaires 
2020]]*50, IF(Table1[[#This Row],[Unité]]="AUTRE", "0", "0"))))</f>
        <v>23000</v>
      </c>
      <c r="Y35"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5" s="182"/>
      <c r="AA35" s="183"/>
      <c r="AB35" s="183"/>
      <c r="AC35" s="183"/>
      <c r="AD35" s="183"/>
      <c r="AE35" s="183"/>
      <c r="AF35" s="183"/>
      <c r="AG35" s="244">
        <f>SUM(Table1[[#This Row],[Nombre de filles
 (&lt; 18 ans)]:[Nombre d''hommes
(&gt; 60 ans)]])</f>
        <v>0</v>
      </c>
      <c r="AH35" s="187" t="s">
        <v>200</v>
      </c>
      <c r="AI35" s="188"/>
      <c r="AJ35" s="69"/>
      <c r="AK35" s="69"/>
      <c r="AL35" s="245" t="str">
        <f>Table1[[#This Row],[Unité]]</f>
        <v>Individu</v>
      </c>
      <c r="AM35" s="69">
        <v>15869</v>
      </c>
      <c r="AN35" s="69">
        <v>6226</v>
      </c>
      <c r="AO35" s="69">
        <v>14177</v>
      </c>
      <c r="AP35" s="69">
        <v>24225</v>
      </c>
      <c r="AQ35" s="191">
        <f>IF( OR( Table1[[#This Row],[Categorie d''activité]]=Lists!$D$3, Table1[[#This Row],[Categorie d''activité]]=Lists!$D$14,
Table1[[#This Row],[Categorie d''activité]]=Lists!$D$6), MAX(Table1[[#This Row],[2020
Q1]:[2020
Q4]]),
SUM(Table1[[#This Row],[2020
Q1]:[2020
Q4]] ))</f>
        <v>24225</v>
      </c>
      <c r="AR35" s="192">
        <f>IF(Table1[[#This Row],[Unité]]="Individu", Table1[[#This Row],[TOTAL 
par UNITÉ 2020]], IF(Table1[[#This Row],[Unité]]="Ménage",Table1[[#This Row],[TOTAL 
par UNITÉ 2020]]*5,IF(Table1[[#This Row],[Unité]]= "Assoc/ coopérative",Table1[[#This Row],[TOTAL 
par UNITÉ 2020]]*50, IF(Table1[[#This Row],[Unité]]="AUTRE", "", ""))))</f>
        <v>24225</v>
      </c>
      <c r="AS35" s="169" t="str">
        <f>Table1[[#This Row],[Unité]]</f>
        <v>Individu</v>
      </c>
      <c r="AT35" s="69"/>
      <c r="AU35" s="69"/>
      <c r="AV35" s="69"/>
      <c r="AW35" s="69"/>
      <c r="AX35" s="69"/>
      <c r="AY35" s="69"/>
      <c r="AZ35" s="69"/>
      <c r="BA35" s="69"/>
      <c r="BB35" s="69"/>
      <c r="BC35" s="69"/>
      <c r="BD35" s="69"/>
      <c r="BE35" s="69"/>
      <c r="BF35" s="191">
        <f>IF( OR( Table1[[#This Row],[Categorie d''activité]]=Lists!$D$3, Table1[[#This Row],[Categorie d''activité]]=Lists!$D$14,
Table1[[#This Row],[Categorie d''activité]]=Lists!$D$6), MAX(Table1[[#This Row],[January-21]:[December-21]]),
SUM(Table1[[#This Row],[January-21]:[December-21]] ))</f>
        <v>0</v>
      </c>
      <c r="BG35" s="192">
        <f>IF(Table1[[#This Row],[Unité]]="Individu", Table1[[#This Row],[TOTAL 
par UNITÉ
2021]], IF(Table1[[#This Row],[Unité]]="Ménage",Table1[[#This Row],[TOTAL 
par UNITÉ
2021]]*5,IF(Table1[[#This Row],[Unité]]= "Assoc/ coopérative",Table1[[#This Row],[TOTAL 
par UNITÉ
2021]]*50, IF(Table1[[#This Row],[Unité]]="AUTRE", "", ""))))</f>
        <v>0</v>
      </c>
      <c r="BH35" s="193" t="s">
        <v>457</v>
      </c>
    </row>
    <row r="36" spans="1:60" s="171" customFormat="1" x14ac:dyDescent="0.25">
      <c r="A36" s="171" t="s">
        <v>70</v>
      </c>
      <c r="B36" s="171" t="s">
        <v>32</v>
      </c>
      <c r="C36" s="172" t="s">
        <v>407</v>
      </c>
      <c r="D36" s="173" t="s">
        <v>40</v>
      </c>
      <c r="E36" s="171" t="s">
        <v>478</v>
      </c>
      <c r="G36" s="174">
        <v>43717</v>
      </c>
      <c r="H36" s="190">
        <v>44104</v>
      </c>
      <c r="I36" s="239">
        <f>YEAR(Table1[[#This Row],[Date de démarrage
(dd/mm/yyyy)]])</f>
        <v>2019</v>
      </c>
      <c r="J36" s="240">
        <f>YEAR(Table1[[#This Row],[Date de fin
(dd/mm/yyyy)]])</f>
        <v>2020</v>
      </c>
      <c r="K36" s="171" t="s">
        <v>432</v>
      </c>
      <c r="L36" s="157"/>
      <c r="M36" s="175" t="s">
        <v>448</v>
      </c>
      <c r="N36" s="176" t="s">
        <v>207</v>
      </c>
      <c r="O36" s="177" t="s">
        <v>208</v>
      </c>
      <c r="P36" s="178"/>
      <c r="Q36" s="179"/>
      <c r="R36" s="241" t="str">
        <f xml:space="preserve"> IF( Q36 &lt;&gt;0, IF(Table1[[#This Row],[Unité]]="Ménage",Table1[[#This Row],[Valeur de chaque transfert ou voucher/ ménage
(GOURDE)]]*Table1[[#This Row],[ Nombre de transferts/ ménage]]*Table1[[#This Row],[TOTAL individus plannifiés
2021]]/5, "pb unité"), "0")</f>
        <v>0</v>
      </c>
      <c r="S36" s="180"/>
      <c r="T36" s="153"/>
      <c r="U36" s="242">
        <v>32203</v>
      </c>
      <c r="V36" s="154"/>
      <c r="W36" s="170" t="s">
        <v>20</v>
      </c>
      <c r="X36" s="191">
        <f>IF(Table1[[#This Row],[Unité]]="Individu", Table1[[#This Row],[Nombre de bénéficiaires 
2020]], IF(Table1[[#This Row],[Unité]]="Ménage",Table1[[#This Row],[Nombre de bénéficiaires 
2020]]*5,IF(Table1[[#This Row],[Unité]]= "Assoc/ coopérative",Table1[[#This Row],[Nombre de bénéficiaires 
2020]]*50, IF(Table1[[#This Row],[Unité]]="AUTRE", "0", "0"))))</f>
        <v>32203</v>
      </c>
      <c r="Y36"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6" s="182"/>
      <c r="AA36" s="183"/>
      <c r="AB36" s="183"/>
      <c r="AC36" s="183"/>
      <c r="AD36" s="183"/>
      <c r="AE36" s="183"/>
      <c r="AF36" s="183"/>
      <c r="AG36" s="244">
        <f>SUM(Table1[[#This Row],[Nombre de filles
 (&lt; 18 ans)]:[Nombre d''hommes
(&gt; 60 ans)]])</f>
        <v>0</v>
      </c>
      <c r="AH36" s="187" t="s">
        <v>201</v>
      </c>
      <c r="AI36" s="188"/>
      <c r="AJ36" s="69"/>
      <c r="AK36" s="69"/>
      <c r="AL36" s="245" t="str">
        <f>Table1[[#This Row],[Unité]]</f>
        <v>Individu</v>
      </c>
      <c r="AM36" s="69">
        <v>29730</v>
      </c>
      <c r="AN36" s="69">
        <v>8982</v>
      </c>
      <c r="AO36" s="69">
        <v>26949</v>
      </c>
      <c r="AP36" s="69">
        <v>27397</v>
      </c>
      <c r="AQ36" s="191">
        <f>IF( OR( Table1[[#This Row],[Categorie d''activité]]=Lists!$D$3, Table1[[#This Row],[Categorie d''activité]]=Lists!$D$14,
Table1[[#This Row],[Categorie d''activité]]=Lists!$D$6), MAX(Table1[[#This Row],[2020
Q1]:[2020
Q4]]),
SUM(Table1[[#This Row],[2020
Q1]:[2020
Q4]] ))</f>
        <v>29730</v>
      </c>
      <c r="AR36" s="192">
        <f>IF(Table1[[#This Row],[Unité]]="Individu", Table1[[#This Row],[TOTAL 
par UNITÉ 2020]], IF(Table1[[#This Row],[Unité]]="Ménage",Table1[[#This Row],[TOTAL 
par UNITÉ 2020]]*5,IF(Table1[[#This Row],[Unité]]= "Assoc/ coopérative",Table1[[#This Row],[TOTAL 
par UNITÉ 2020]]*50, IF(Table1[[#This Row],[Unité]]="AUTRE", "", ""))))</f>
        <v>29730</v>
      </c>
      <c r="AS36" s="169" t="str">
        <f>Table1[[#This Row],[Unité]]</f>
        <v>Individu</v>
      </c>
      <c r="AT36" s="69"/>
      <c r="AU36" s="69"/>
      <c r="AV36" s="69"/>
      <c r="AW36" s="69"/>
      <c r="AX36" s="69"/>
      <c r="AY36" s="69"/>
      <c r="AZ36" s="69"/>
      <c r="BA36" s="69"/>
      <c r="BB36" s="69"/>
      <c r="BC36" s="69"/>
      <c r="BD36" s="69"/>
      <c r="BE36" s="69"/>
      <c r="BF36" s="191">
        <f>IF( OR( Table1[[#This Row],[Categorie d''activité]]=Lists!$D$3, Table1[[#This Row],[Categorie d''activité]]=Lists!$D$14,
Table1[[#This Row],[Categorie d''activité]]=Lists!$D$6), MAX(Table1[[#This Row],[January-21]:[December-21]]),
SUM(Table1[[#This Row],[January-21]:[December-21]] ))</f>
        <v>0</v>
      </c>
      <c r="BG36" s="192">
        <f>IF(Table1[[#This Row],[Unité]]="Individu", Table1[[#This Row],[TOTAL 
par UNITÉ
2021]], IF(Table1[[#This Row],[Unité]]="Ménage",Table1[[#This Row],[TOTAL 
par UNITÉ
2021]]*5,IF(Table1[[#This Row],[Unité]]= "Assoc/ coopérative",Table1[[#This Row],[TOTAL 
par UNITÉ
2021]]*50, IF(Table1[[#This Row],[Unité]]="AUTRE", "", ""))))</f>
        <v>0</v>
      </c>
      <c r="BH36" s="193" t="s">
        <v>457</v>
      </c>
    </row>
    <row r="37" spans="1:60" s="171" customFormat="1" x14ac:dyDescent="0.25">
      <c r="A37" s="171" t="s">
        <v>70</v>
      </c>
      <c r="B37" s="171" t="s">
        <v>32</v>
      </c>
      <c r="C37" s="172" t="s">
        <v>407</v>
      </c>
      <c r="D37" s="173" t="s">
        <v>40</v>
      </c>
      <c r="E37" s="171" t="s">
        <v>478</v>
      </c>
      <c r="G37" s="174">
        <v>43717</v>
      </c>
      <c r="H37" s="190">
        <v>44104</v>
      </c>
      <c r="I37" s="239">
        <f>YEAR(Table1[[#This Row],[Date de démarrage
(dd/mm/yyyy)]])</f>
        <v>2019</v>
      </c>
      <c r="J37" s="240">
        <f>YEAR(Table1[[#This Row],[Date de fin
(dd/mm/yyyy)]])</f>
        <v>2020</v>
      </c>
      <c r="K37" s="171" t="s">
        <v>432</v>
      </c>
      <c r="L37" s="157"/>
      <c r="M37" s="175" t="s">
        <v>449</v>
      </c>
      <c r="N37" s="176" t="s">
        <v>207</v>
      </c>
      <c r="O37" s="177" t="s">
        <v>208</v>
      </c>
      <c r="P37" s="178"/>
      <c r="Q37" s="179"/>
      <c r="R37" s="241" t="str">
        <f xml:space="preserve"> IF( Q37 &lt;&gt;0, IF(Table1[[#This Row],[Unité]]="Ménage",Table1[[#This Row],[Valeur de chaque transfert ou voucher/ ménage
(GOURDE)]]*Table1[[#This Row],[ Nombre de transferts/ ménage]]*Table1[[#This Row],[TOTAL individus plannifiés
2021]]/5, "pb unité"), "0")</f>
        <v>0</v>
      </c>
      <c r="S37" s="180"/>
      <c r="T37" s="153"/>
      <c r="U37" s="242">
        <v>17924</v>
      </c>
      <c r="V37" s="154"/>
      <c r="W37" s="170" t="s">
        <v>20</v>
      </c>
      <c r="X37"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17924</v>
      </c>
      <c r="Y37"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7" s="182"/>
      <c r="AA37" s="183"/>
      <c r="AB37" s="183"/>
      <c r="AC37" s="183"/>
      <c r="AD37" s="183"/>
      <c r="AE37" s="183"/>
      <c r="AF37" s="183"/>
      <c r="AG37" s="244">
        <f>SUM(Table1[[#This Row],[Nombre de filles
 (&lt; 18 ans)]:[Nombre d''hommes
(&gt; 60 ans)]])</f>
        <v>0</v>
      </c>
      <c r="AH37" s="187" t="s">
        <v>197</v>
      </c>
      <c r="AI37" s="188"/>
      <c r="AJ37" s="69"/>
      <c r="AK37" s="69"/>
      <c r="AL37" s="245" t="str">
        <f>Table1[[#This Row],[Unité]]</f>
        <v>Individu</v>
      </c>
      <c r="AM37" s="69">
        <v>15621</v>
      </c>
      <c r="AN37" s="69">
        <v>6425</v>
      </c>
      <c r="AO37" s="69">
        <v>14619</v>
      </c>
      <c r="AP37" s="69">
        <v>14166</v>
      </c>
      <c r="AQ37" s="191">
        <f>IF( OR( Table1[[#This Row],[Categorie d''activité]]=Lists!$D$3, Table1[[#This Row],[Categorie d''activité]]=Lists!$D$14,
Table1[[#This Row],[Categorie d''activité]]=Lists!$D$6), MAX(Table1[[#This Row],[2020
Q1]:[2020
Q4]]),
SUM(Table1[[#This Row],[2020
Q1]:[2020
Q4]] ))</f>
        <v>15621</v>
      </c>
      <c r="AR37" s="192">
        <f>IF(Table1[[#This Row],[Unité]]="Individu", Table1[[#This Row],[TOTAL 
par UNITÉ 2020]], IF(Table1[[#This Row],[Unité]]="Ménage",Table1[[#This Row],[TOTAL 
par UNITÉ 2020]]*5,IF(Table1[[#This Row],[Unité]]= "Assoc/ coopérative",Table1[[#This Row],[TOTAL 
par UNITÉ 2020]]*50, IF(Table1[[#This Row],[Unité]]="AUTRE", "", ""))))</f>
        <v>15621</v>
      </c>
      <c r="AS37" s="169" t="str">
        <f>Table1[[#This Row],[Unité]]</f>
        <v>Individu</v>
      </c>
      <c r="AT37" s="69"/>
      <c r="AU37" s="69"/>
      <c r="AV37" s="69"/>
      <c r="AW37" s="69"/>
      <c r="AX37" s="69"/>
      <c r="AY37" s="69"/>
      <c r="AZ37" s="69"/>
      <c r="BA37" s="69"/>
      <c r="BB37" s="69"/>
      <c r="BC37" s="69"/>
      <c r="BD37" s="69"/>
      <c r="BE37" s="69"/>
      <c r="BF37" s="191">
        <f>IF( OR( Table1[[#This Row],[Categorie d''activité]]=Lists!$D$3, Table1[[#This Row],[Categorie d''activité]]=Lists!$D$14,
Table1[[#This Row],[Categorie d''activité]]=Lists!$D$6), MAX(Table1[[#This Row],[January-21]:[December-21]]),
SUM(Table1[[#This Row],[January-21]:[December-21]] ))</f>
        <v>0</v>
      </c>
      <c r="BG37" s="192">
        <f>IF(Table1[[#This Row],[Unité]]="Individu", Table1[[#This Row],[TOTAL 
par UNITÉ
2021]], IF(Table1[[#This Row],[Unité]]="Ménage",Table1[[#This Row],[TOTAL 
par UNITÉ
2021]]*5,IF(Table1[[#This Row],[Unité]]= "Assoc/ coopérative",Table1[[#This Row],[TOTAL 
par UNITÉ
2021]]*50, IF(Table1[[#This Row],[Unité]]="AUTRE", "", ""))))</f>
        <v>0</v>
      </c>
      <c r="BH37" s="193" t="s">
        <v>457</v>
      </c>
    </row>
    <row r="38" spans="1:60" s="171" customFormat="1" x14ac:dyDescent="0.25">
      <c r="A38" s="171" t="s">
        <v>70</v>
      </c>
      <c r="B38" s="171" t="s">
        <v>32</v>
      </c>
      <c r="C38" s="172" t="s">
        <v>407</v>
      </c>
      <c r="D38" s="173" t="s">
        <v>40</v>
      </c>
      <c r="E38" s="171" t="s">
        <v>478</v>
      </c>
      <c r="G38" s="174">
        <v>43717</v>
      </c>
      <c r="H38" s="190">
        <v>44104</v>
      </c>
      <c r="I38" s="239">
        <f>YEAR(Table1[[#This Row],[Date de démarrage
(dd/mm/yyyy)]])</f>
        <v>2019</v>
      </c>
      <c r="J38" s="240">
        <f>YEAR(Table1[[#This Row],[Date de fin
(dd/mm/yyyy)]])</f>
        <v>2020</v>
      </c>
      <c r="K38" s="171" t="s">
        <v>432</v>
      </c>
      <c r="L38" s="157"/>
      <c r="M38" s="175" t="s">
        <v>449</v>
      </c>
      <c r="N38" s="176" t="s">
        <v>207</v>
      </c>
      <c r="O38" s="177" t="s">
        <v>208</v>
      </c>
      <c r="P38" s="178"/>
      <c r="Q38" s="179"/>
      <c r="R38" s="241" t="str">
        <f xml:space="preserve"> IF( Q38 &lt;&gt;0, IF(Table1[[#This Row],[Unité]]="Ménage",Table1[[#This Row],[Valeur de chaque transfert ou voucher/ ménage
(GOURDE)]]*Table1[[#This Row],[ Nombre de transferts/ ménage]]*Table1[[#This Row],[TOTAL individus plannifiés
2021]]/5, "pb unité"), "0")</f>
        <v>0</v>
      </c>
      <c r="S38" s="180"/>
      <c r="T38" s="153"/>
      <c r="U38" s="242">
        <v>11076</v>
      </c>
      <c r="V38" s="154"/>
      <c r="W38" s="170" t="s">
        <v>20</v>
      </c>
      <c r="X38" s="191">
        <f>IF(Table1[[#This Row],[Unité]]="Individu", Table1[[#This Row],[Nombre de bénéficiaires 
2020]], IF(Table1[[#This Row],[Unité]]="Ménage",Table1[[#This Row],[Nombre de bénéficiaires 
2020]]*5,IF(Table1[[#This Row],[Unité]]= "Assoc/ coopérative",Table1[[#This Row],[Nombre de bénéficiaires 
2020]]*50, IF(Table1[[#This Row],[Unité]]="AUTRE", "0", "0"))))</f>
        <v>11076</v>
      </c>
      <c r="Y38"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8" s="182"/>
      <c r="AA38" s="183"/>
      <c r="AB38" s="183"/>
      <c r="AC38" s="183"/>
      <c r="AD38" s="183"/>
      <c r="AE38" s="183"/>
      <c r="AF38" s="183"/>
      <c r="AG38" s="244">
        <f>SUM(Table1[[#This Row],[Nombre de filles
 (&lt; 18 ans)]:[Nombre d''hommes
(&gt; 60 ans)]])</f>
        <v>0</v>
      </c>
      <c r="AH38" s="187" t="s">
        <v>43</v>
      </c>
      <c r="AI38" s="188"/>
      <c r="AJ38" s="69"/>
      <c r="AK38" s="69"/>
      <c r="AL38" s="245" t="str">
        <f>Table1[[#This Row],[Unité]]</f>
        <v>Individu</v>
      </c>
      <c r="AM38" s="69">
        <v>9987</v>
      </c>
      <c r="AN38" s="69">
        <v>2256</v>
      </c>
      <c r="AO38" s="69">
        <v>9182</v>
      </c>
      <c r="AP38" s="69">
        <v>9085</v>
      </c>
      <c r="AQ38" s="191">
        <f>IF( OR( Table1[[#This Row],[Categorie d''activité]]=Lists!$D$3, Table1[[#This Row],[Categorie d''activité]]=Lists!$D$14,
Table1[[#This Row],[Categorie d''activité]]=Lists!$D$6), MAX(Table1[[#This Row],[2020
Q1]:[2020
Q4]]),
SUM(Table1[[#This Row],[2020
Q1]:[2020
Q4]] ))</f>
        <v>9987</v>
      </c>
      <c r="AR38" s="192">
        <f>IF(Table1[[#This Row],[Unité]]="Individu", Table1[[#This Row],[TOTAL 
par UNITÉ 2020]], IF(Table1[[#This Row],[Unité]]="Ménage",Table1[[#This Row],[TOTAL 
par UNITÉ 2020]]*5,IF(Table1[[#This Row],[Unité]]= "Assoc/ coopérative",Table1[[#This Row],[TOTAL 
par UNITÉ 2020]]*50, IF(Table1[[#This Row],[Unité]]="AUTRE", "", ""))))</f>
        <v>9987</v>
      </c>
      <c r="AS38" s="169" t="str">
        <f>Table1[[#This Row],[Unité]]</f>
        <v>Individu</v>
      </c>
      <c r="AT38" s="69"/>
      <c r="AU38" s="69"/>
      <c r="AV38" s="69"/>
      <c r="AW38" s="69"/>
      <c r="AX38" s="69"/>
      <c r="AY38" s="69"/>
      <c r="AZ38" s="69"/>
      <c r="BA38" s="69"/>
      <c r="BB38" s="69"/>
      <c r="BC38" s="69"/>
      <c r="BD38" s="69"/>
      <c r="BE38" s="69"/>
      <c r="BF38" s="191">
        <f>IF( OR( Table1[[#This Row],[Categorie d''activité]]=Lists!$D$3, Table1[[#This Row],[Categorie d''activité]]=Lists!$D$14,
Table1[[#This Row],[Categorie d''activité]]=Lists!$D$6), MAX(Table1[[#This Row],[January-21]:[December-21]]),
SUM(Table1[[#This Row],[January-21]:[December-21]] ))</f>
        <v>0</v>
      </c>
      <c r="BG38" s="192">
        <f>IF(Table1[[#This Row],[Unité]]="Individu", Table1[[#This Row],[TOTAL 
par UNITÉ
2021]], IF(Table1[[#This Row],[Unité]]="Ménage",Table1[[#This Row],[TOTAL 
par UNITÉ
2021]]*5,IF(Table1[[#This Row],[Unité]]= "Assoc/ coopérative",Table1[[#This Row],[TOTAL 
par UNITÉ
2021]]*50, IF(Table1[[#This Row],[Unité]]="AUTRE", "", ""))))</f>
        <v>0</v>
      </c>
      <c r="BH38" s="193" t="s">
        <v>457</v>
      </c>
    </row>
    <row r="39" spans="1:60" s="171" customFormat="1" x14ac:dyDescent="0.25">
      <c r="A39" s="171" t="s">
        <v>70</v>
      </c>
      <c r="B39" s="171" t="s">
        <v>32</v>
      </c>
      <c r="C39" s="172" t="s">
        <v>62</v>
      </c>
      <c r="D39" s="173" t="s">
        <v>40</v>
      </c>
      <c r="E39" s="171" t="s">
        <v>478</v>
      </c>
      <c r="G39" s="174">
        <v>43717</v>
      </c>
      <c r="H39" s="190">
        <v>44104</v>
      </c>
      <c r="I39" s="239">
        <f>YEAR(Table1[[#This Row],[Date de démarrage
(dd/mm/yyyy)]])</f>
        <v>2019</v>
      </c>
      <c r="J39" s="240">
        <f>YEAR(Table1[[#This Row],[Date de fin
(dd/mm/yyyy)]])</f>
        <v>2020</v>
      </c>
      <c r="K39" s="171" t="s">
        <v>433</v>
      </c>
      <c r="L39" s="157"/>
      <c r="M39" s="175" t="s">
        <v>450</v>
      </c>
      <c r="N39" s="176" t="s">
        <v>207</v>
      </c>
      <c r="O39" s="177" t="s">
        <v>208</v>
      </c>
      <c r="P39" s="178"/>
      <c r="Q39" s="179"/>
      <c r="R39" s="241" t="str">
        <f xml:space="preserve"> IF( Q39 &lt;&gt;0, IF(Table1[[#This Row],[Unité]]="Ménage",Table1[[#This Row],[Valeur de chaque transfert ou voucher/ ménage
(GOURDE)]]*Table1[[#This Row],[ Nombre de transferts/ ménage]]*Table1[[#This Row],[TOTAL individus plannifiés
2021]]/5, "pb unité"), "0")</f>
        <v>0</v>
      </c>
      <c r="S39" s="180"/>
      <c r="T39" s="153"/>
      <c r="U39" s="242">
        <v>30564</v>
      </c>
      <c r="V39" s="154"/>
      <c r="W39" s="170" t="s">
        <v>20</v>
      </c>
      <c r="X39" s="191">
        <f>IF(Table1[[#This Row],[Unité]]="Individu", Table1[[#This Row],[Nombre de bénéficiaires 
2020]], IF(Table1[[#This Row],[Unité]]="Ménage",Table1[[#This Row],[Nombre de bénéficiaires 
2020]]*5,IF(Table1[[#This Row],[Unité]]= "Assoc/ coopérative",Table1[[#This Row],[Nombre de bénéficiaires 
2020]]*50, IF(Table1[[#This Row],[Unité]]="AUTRE", "0", "0"))))</f>
        <v>30564</v>
      </c>
      <c r="Y39"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39" s="182"/>
      <c r="AA39" s="183"/>
      <c r="AB39" s="183"/>
      <c r="AC39" s="183"/>
      <c r="AD39" s="183"/>
      <c r="AE39" s="183"/>
      <c r="AF39" s="183"/>
      <c r="AG39" s="244">
        <f>SUM(Table1[[#This Row],[Nombre de filles
 (&lt; 18 ans)]:[Nombre d''hommes
(&gt; 60 ans)]])</f>
        <v>0</v>
      </c>
      <c r="AH39" s="187" t="s">
        <v>42</v>
      </c>
      <c r="AI39" s="188"/>
      <c r="AJ39" s="69"/>
      <c r="AK39" s="69"/>
      <c r="AL39" s="245" t="str">
        <f>Table1[[#This Row],[Unité]]</f>
        <v>Individu</v>
      </c>
      <c r="AM39" s="69">
        <v>25788</v>
      </c>
      <c r="AN39" s="69">
        <v>11594</v>
      </c>
      <c r="AO39" s="69">
        <v>25869</v>
      </c>
      <c r="AP39" s="69">
        <v>23186</v>
      </c>
      <c r="AQ39" s="191">
        <f>IF( OR( Table1[[#This Row],[Categorie d''activité]]=Lists!$D$3, Table1[[#This Row],[Categorie d''activité]]=Lists!$D$14,
Table1[[#This Row],[Categorie d''activité]]=Lists!$D$6), MAX(Table1[[#This Row],[2020
Q1]:[2020
Q4]]),
SUM(Table1[[#This Row],[2020
Q1]:[2020
Q4]] ))</f>
        <v>25869</v>
      </c>
      <c r="AR39" s="192">
        <f>IF(Table1[[#This Row],[Unité]]="Individu", Table1[[#This Row],[TOTAL 
par UNITÉ 2020]], IF(Table1[[#This Row],[Unité]]="Ménage",Table1[[#This Row],[TOTAL 
par UNITÉ 2020]]*5,IF(Table1[[#This Row],[Unité]]= "Assoc/ coopérative",Table1[[#This Row],[TOTAL 
par UNITÉ 2020]]*50, IF(Table1[[#This Row],[Unité]]="AUTRE", "", ""))))</f>
        <v>25869</v>
      </c>
      <c r="AS39" s="169" t="str">
        <f>Table1[[#This Row],[Unité]]</f>
        <v>Individu</v>
      </c>
      <c r="AT39" s="69"/>
      <c r="AU39" s="69"/>
      <c r="AV39" s="69"/>
      <c r="AW39" s="69"/>
      <c r="AX39" s="69"/>
      <c r="AY39" s="69"/>
      <c r="AZ39" s="69"/>
      <c r="BA39" s="69"/>
      <c r="BB39" s="69"/>
      <c r="BC39" s="69"/>
      <c r="BD39" s="69"/>
      <c r="BE39" s="69"/>
      <c r="BF39" s="191">
        <f>IF( OR( Table1[[#This Row],[Categorie d''activité]]=Lists!$D$3, Table1[[#This Row],[Categorie d''activité]]=Lists!$D$14,
Table1[[#This Row],[Categorie d''activité]]=Lists!$D$6), MAX(Table1[[#This Row],[January-21]:[December-21]]),
SUM(Table1[[#This Row],[January-21]:[December-21]] ))</f>
        <v>0</v>
      </c>
      <c r="BG39" s="192">
        <f>IF(Table1[[#This Row],[Unité]]="Individu", Table1[[#This Row],[TOTAL 
par UNITÉ
2021]], IF(Table1[[#This Row],[Unité]]="Ménage",Table1[[#This Row],[TOTAL 
par UNITÉ
2021]]*5,IF(Table1[[#This Row],[Unité]]= "Assoc/ coopérative",Table1[[#This Row],[TOTAL 
par UNITÉ
2021]]*50, IF(Table1[[#This Row],[Unité]]="AUTRE", "", ""))))</f>
        <v>0</v>
      </c>
      <c r="BH39" s="193" t="s">
        <v>457</v>
      </c>
    </row>
    <row r="40" spans="1:60" s="171" customFormat="1" x14ac:dyDescent="0.25">
      <c r="A40" s="171" t="s">
        <v>70</v>
      </c>
      <c r="B40" s="171" t="s">
        <v>32</v>
      </c>
      <c r="C40" s="172" t="s">
        <v>409</v>
      </c>
      <c r="D40" s="173" t="s">
        <v>40</v>
      </c>
      <c r="E40" s="171" t="s">
        <v>478</v>
      </c>
      <c r="G40" s="174">
        <v>43717</v>
      </c>
      <c r="H40" s="190">
        <v>44104</v>
      </c>
      <c r="I40" s="239">
        <f>YEAR(Table1[[#This Row],[Date de démarrage
(dd/mm/yyyy)]])</f>
        <v>2019</v>
      </c>
      <c r="J40" s="240">
        <f>YEAR(Table1[[#This Row],[Date de fin
(dd/mm/yyyy)]])</f>
        <v>2020</v>
      </c>
      <c r="K40" s="171" t="s">
        <v>434</v>
      </c>
      <c r="L40" s="157"/>
      <c r="M40" s="175" t="s">
        <v>449</v>
      </c>
      <c r="N40" s="176" t="s">
        <v>207</v>
      </c>
      <c r="O40" s="177" t="s">
        <v>208</v>
      </c>
      <c r="P40" s="178"/>
      <c r="Q40" s="179"/>
      <c r="R40" s="241" t="str">
        <f xml:space="preserve"> IF( Q40 &lt;&gt;0, IF(Table1[[#This Row],[Unité]]="Ménage",Table1[[#This Row],[Valeur de chaque transfert ou voucher/ ménage
(GOURDE)]]*Table1[[#This Row],[ Nombre de transferts/ ménage]]*Table1[[#This Row],[TOTAL individus plannifiés
2021]]/5, "pb unité"), "0")</f>
        <v>0</v>
      </c>
      <c r="S40" s="180"/>
      <c r="T40" s="153"/>
      <c r="U40" s="242">
        <v>30000</v>
      </c>
      <c r="V40" s="154"/>
      <c r="W40" s="170" t="s">
        <v>20</v>
      </c>
      <c r="X40" s="191">
        <f>IF(Table1[[#This Row],[Unité]]="Individu", Table1[[#This Row],[Nombre de bénéficiaires 
2020]], IF(Table1[[#This Row],[Unité]]="Ménage",Table1[[#This Row],[Nombre de bénéficiaires 
2020]]*5,IF(Table1[[#This Row],[Unité]]= "Assoc/ coopérative",Table1[[#This Row],[Nombre de bénéficiaires 
2020]]*50, IF(Table1[[#This Row],[Unité]]="AUTRE", "0", "0"))))</f>
        <v>30000</v>
      </c>
      <c r="Y40"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0" s="182"/>
      <c r="AA40" s="183"/>
      <c r="AB40" s="183"/>
      <c r="AC40" s="183"/>
      <c r="AD40" s="183"/>
      <c r="AE40" s="183"/>
      <c r="AF40" s="183"/>
      <c r="AG40" s="244">
        <f>SUM(Table1[[#This Row],[Nombre de filles
 (&lt; 18 ans)]:[Nombre d''hommes
(&gt; 60 ans)]])</f>
        <v>0</v>
      </c>
      <c r="AH40" s="187" t="s">
        <v>43</v>
      </c>
      <c r="AI40" s="188"/>
      <c r="AJ40" s="69"/>
      <c r="AK40" s="69"/>
      <c r="AL40" s="245" t="str">
        <f>Table1[[#This Row],[Unité]]</f>
        <v>Individu</v>
      </c>
      <c r="AM40" s="69">
        <v>15570</v>
      </c>
      <c r="AN40" s="69">
        <v>5321</v>
      </c>
      <c r="AO40" s="69">
        <v>20369</v>
      </c>
      <c r="AP40" s="69">
        <v>21667</v>
      </c>
      <c r="AQ40" s="191">
        <f>IF( OR( Table1[[#This Row],[Categorie d''activité]]=Lists!$D$3, Table1[[#This Row],[Categorie d''activité]]=Lists!$D$14,
Table1[[#This Row],[Categorie d''activité]]=Lists!$D$6), MAX(Table1[[#This Row],[2020
Q1]:[2020
Q4]]),
SUM(Table1[[#This Row],[2020
Q1]:[2020
Q4]] ))</f>
        <v>21667</v>
      </c>
      <c r="AR40" s="192">
        <f>IF(Table1[[#This Row],[Unité]]="Individu", Table1[[#This Row],[TOTAL 
par UNITÉ 2020]], IF(Table1[[#This Row],[Unité]]="Ménage",Table1[[#This Row],[TOTAL 
par UNITÉ 2020]]*5,IF(Table1[[#This Row],[Unité]]= "Assoc/ coopérative",Table1[[#This Row],[TOTAL 
par UNITÉ 2020]]*50, IF(Table1[[#This Row],[Unité]]="AUTRE", "", ""))))</f>
        <v>21667</v>
      </c>
      <c r="AS40" s="169" t="str">
        <f>Table1[[#This Row],[Unité]]</f>
        <v>Individu</v>
      </c>
      <c r="AT40" s="69"/>
      <c r="AU40" s="69"/>
      <c r="AV40" s="69"/>
      <c r="AW40" s="69"/>
      <c r="AX40" s="69"/>
      <c r="AY40" s="69"/>
      <c r="AZ40" s="69"/>
      <c r="BA40" s="69"/>
      <c r="BB40" s="69"/>
      <c r="BC40" s="69"/>
      <c r="BD40" s="69"/>
      <c r="BE40" s="69"/>
      <c r="BF40" s="191">
        <f>IF( OR( Table1[[#This Row],[Categorie d''activité]]=Lists!$D$3, Table1[[#This Row],[Categorie d''activité]]=Lists!$D$14,
Table1[[#This Row],[Categorie d''activité]]=Lists!$D$6), MAX(Table1[[#This Row],[January-21]:[December-21]]),
SUM(Table1[[#This Row],[January-21]:[December-21]] ))</f>
        <v>0</v>
      </c>
      <c r="BG40" s="192">
        <f>IF(Table1[[#This Row],[Unité]]="Individu", Table1[[#This Row],[TOTAL 
par UNITÉ
2021]], IF(Table1[[#This Row],[Unité]]="Ménage",Table1[[#This Row],[TOTAL 
par UNITÉ
2021]]*5,IF(Table1[[#This Row],[Unité]]= "Assoc/ coopérative",Table1[[#This Row],[TOTAL 
par UNITÉ
2021]]*50, IF(Table1[[#This Row],[Unité]]="AUTRE", "", ""))))</f>
        <v>0</v>
      </c>
      <c r="BH40" s="193" t="s">
        <v>457</v>
      </c>
    </row>
    <row r="41" spans="1:60" s="171" customFormat="1" x14ac:dyDescent="0.25">
      <c r="A41" s="171" t="s">
        <v>70</v>
      </c>
      <c r="B41" s="171" t="s">
        <v>32</v>
      </c>
      <c r="C41" s="172" t="s">
        <v>204</v>
      </c>
      <c r="D41" s="173" t="s">
        <v>40</v>
      </c>
      <c r="E41" s="171" t="s">
        <v>490</v>
      </c>
      <c r="G41" s="174">
        <v>43678</v>
      </c>
      <c r="H41" s="190">
        <v>44195</v>
      </c>
      <c r="I41" s="239">
        <f>YEAR(Table1[[#This Row],[Date de démarrage
(dd/mm/yyyy)]])</f>
        <v>2019</v>
      </c>
      <c r="J41" s="240">
        <f>YEAR(Table1[[#This Row],[Date de fin
(dd/mm/yyyy)]])</f>
        <v>2020</v>
      </c>
      <c r="K41" s="171" t="s">
        <v>435</v>
      </c>
      <c r="L41" s="156"/>
      <c r="M41" s="175" t="s">
        <v>447</v>
      </c>
      <c r="N41" s="176" t="s">
        <v>355</v>
      </c>
      <c r="O41" s="177" t="s">
        <v>67</v>
      </c>
      <c r="P41" s="178">
        <v>8000</v>
      </c>
      <c r="Q41" s="179">
        <v>4</v>
      </c>
      <c r="R41" s="241">
        <f xml:space="preserve"> IF( Q41 &lt;&gt;0, IF(Table1[[#This Row],[Unité]]="Ménage",Table1[[#This Row],[Valeur de chaque transfert ou voucher/ ménage
(GOURDE)]]*Table1[[#This Row],[ Nombre de transferts/ ménage]]*Table1[[#This Row],[TOTAL individus plannifiés
2021]]/5, "pb unité"), "0")</f>
        <v>0</v>
      </c>
      <c r="S41" s="180" t="s">
        <v>227</v>
      </c>
      <c r="T41" s="153" t="s">
        <v>445</v>
      </c>
      <c r="U41" s="242">
        <v>1000</v>
      </c>
      <c r="V41" s="154"/>
      <c r="W41" s="170" t="s">
        <v>21</v>
      </c>
      <c r="X41"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41"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1" s="182"/>
      <c r="AA41" s="183"/>
      <c r="AB41" s="183"/>
      <c r="AC41" s="183"/>
      <c r="AD41" s="183"/>
      <c r="AE41" s="183"/>
      <c r="AF41" s="183"/>
      <c r="AG41" s="244">
        <f>SUM(Table1[[#This Row],[Nombre de filles
 (&lt; 18 ans)]:[Nombre d''hommes
(&gt; 60 ans)]])</f>
        <v>0</v>
      </c>
      <c r="AH41" s="187" t="s">
        <v>451</v>
      </c>
      <c r="AI41" s="188" t="s">
        <v>169</v>
      </c>
      <c r="AJ41" s="69"/>
      <c r="AK41" s="69"/>
      <c r="AL41" s="245" t="str">
        <f>Table1[[#This Row],[Unité]]</f>
        <v>Ménage</v>
      </c>
      <c r="AM41" s="155"/>
      <c r="AN41" s="155"/>
      <c r="AO41" s="155"/>
      <c r="AP41" s="69">
        <v>360</v>
      </c>
      <c r="AQ41" s="191">
        <f>IF( OR( Table1[[#This Row],[Categorie d''activité]]=Lists!$D$3, Table1[[#This Row],[Categorie d''activité]]=Lists!$D$14,
Table1[[#This Row],[Categorie d''activité]]=Lists!$D$6), MAX(Table1[[#This Row],[2020
Q1]:[2020
Q4]]),
SUM(Table1[[#This Row],[2020
Q1]:[2020
Q4]] ))</f>
        <v>360</v>
      </c>
      <c r="AR41" s="192">
        <f>IF(Table1[[#This Row],[Unité]]="Individu", Table1[[#This Row],[TOTAL 
par UNITÉ 2020]], IF(Table1[[#This Row],[Unité]]="Ménage",Table1[[#This Row],[TOTAL 
par UNITÉ 2020]]*5,IF(Table1[[#This Row],[Unité]]= "Assoc/ coopérative",Table1[[#This Row],[TOTAL 
par UNITÉ 2020]]*50, IF(Table1[[#This Row],[Unité]]="AUTRE", "", ""))))</f>
        <v>1800</v>
      </c>
      <c r="AS41" s="169" t="str">
        <f>Table1[[#This Row],[Unité]]</f>
        <v>Ménage</v>
      </c>
      <c r="AT41" s="69"/>
      <c r="AU41" s="69"/>
      <c r="AV41" s="69"/>
      <c r="AW41" s="69"/>
      <c r="AX41" s="69"/>
      <c r="AY41" s="69"/>
      <c r="AZ41" s="69"/>
      <c r="BA41" s="69"/>
      <c r="BB41" s="69"/>
      <c r="BC41" s="69"/>
      <c r="BD41" s="69"/>
      <c r="BE41" s="69"/>
      <c r="BF41" s="191">
        <f>IF( OR( Table1[[#This Row],[Categorie d''activité]]=Lists!$D$3, Table1[[#This Row],[Categorie d''activité]]=Lists!$D$14,
Table1[[#This Row],[Categorie d''activité]]=Lists!$D$6), MAX(Table1[[#This Row],[January-21]:[December-21]]),
SUM(Table1[[#This Row],[January-21]:[December-21]] ))</f>
        <v>0</v>
      </c>
      <c r="BG41" s="192">
        <f>IF(Table1[[#This Row],[Unité]]="Individu", Table1[[#This Row],[TOTAL 
par UNITÉ
2021]], IF(Table1[[#This Row],[Unité]]="Ménage",Table1[[#This Row],[TOTAL 
par UNITÉ
2021]]*5,IF(Table1[[#This Row],[Unité]]= "Assoc/ coopérative",Table1[[#This Row],[TOTAL 
par UNITÉ
2021]]*50, IF(Table1[[#This Row],[Unité]]="AUTRE", "", ""))))</f>
        <v>0</v>
      </c>
      <c r="BH41" s="193" t="s">
        <v>459</v>
      </c>
    </row>
    <row r="42" spans="1:60" s="171" customFormat="1" x14ac:dyDescent="0.25">
      <c r="A42" s="171" t="s">
        <v>70</v>
      </c>
      <c r="B42" s="171" t="s">
        <v>32</v>
      </c>
      <c r="C42" s="172" t="s">
        <v>204</v>
      </c>
      <c r="D42" s="173" t="s">
        <v>40</v>
      </c>
      <c r="E42" s="171" t="s">
        <v>490</v>
      </c>
      <c r="G42" s="174">
        <v>43678</v>
      </c>
      <c r="H42" s="190">
        <v>44195</v>
      </c>
      <c r="I42" s="239">
        <f>YEAR(Table1[[#This Row],[Date de démarrage
(dd/mm/yyyy)]])</f>
        <v>2019</v>
      </c>
      <c r="J42" s="240">
        <f>YEAR(Table1[[#This Row],[Date de fin
(dd/mm/yyyy)]])</f>
        <v>2020</v>
      </c>
      <c r="K42" s="171" t="s">
        <v>435</v>
      </c>
      <c r="L42" s="156"/>
      <c r="M42" s="175" t="s">
        <v>447</v>
      </c>
      <c r="N42" s="176" t="s">
        <v>355</v>
      </c>
      <c r="O42" s="177" t="s">
        <v>67</v>
      </c>
      <c r="P42" s="178">
        <v>8100</v>
      </c>
      <c r="Q42" s="179">
        <v>4</v>
      </c>
      <c r="R42" s="241">
        <f xml:space="preserve"> IF( Q42 &lt;&gt;0, IF(Table1[[#This Row],[Unité]]="Ménage",Table1[[#This Row],[Valeur de chaque transfert ou voucher/ ménage
(GOURDE)]]*Table1[[#This Row],[ Nombre de transferts/ ménage]]*Table1[[#This Row],[TOTAL individus plannifiés
2021]]/5, "pb unité"), "0")</f>
        <v>0</v>
      </c>
      <c r="S42" s="180" t="s">
        <v>227</v>
      </c>
      <c r="T42" s="153" t="s">
        <v>445</v>
      </c>
      <c r="U42" s="242">
        <v>1000</v>
      </c>
      <c r="V42" s="154"/>
      <c r="W42" s="170" t="s">
        <v>21</v>
      </c>
      <c r="X42"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42"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2" s="182"/>
      <c r="AA42" s="183"/>
      <c r="AB42" s="183"/>
      <c r="AC42" s="183"/>
      <c r="AD42" s="183"/>
      <c r="AE42" s="183"/>
      <c r="AF42" s="183"/>
      <c r="AG42" s="244">
        <f>SUM(Table1[[#This Row],[Nombre de filles
 (&lt; 18 ans)]:[Nombre d''hommes
(&gt; 60 ans)]])</f>
        <v>0</v>
      </c>
      <c r="AH42" s="187" t="s">
        <v>451</v>
      </c>
      <c r="AI42" s="188" t="s">
        <v>155</v>
      </c>
      <c r="AJ42" s="69"/>
      <c r="AK42" s="69"/>
      <c r="AL42" s="245" t="str">
        <f>Table1[[#This Row],[Unité]]</f>
        <v>Ménage</v>
      </c>
      <c r="AM42" s="155"/>
      <c r="AN42" s="155">
        <v>634</v>
      </c>
      <c r="AO42" s="155">
        <v>634</v>
      </c>
      <c r="AP42" s="69"/>
      <c r="AQ42" s="191">
        <f>IF( OR( Table1[[#This Row],[Categorie d''activité]]=Lists!$D$3, Table1[[#This Row],[Categorie d''activité]]=Lists!$D$14,
Table1[[#This Row],[Categorie d''activité]]=Lists!$D$6), MAX(Table1[[#This Row],[2020
Q1]:[2020
Q4]]),
SUM(Table1[[#This Row],[2020
Q1]:[2020
Q4]] ))</f>
        <v>1268</v>
      </c>
      <c r="AR42" s="192">
        <f>IF(Table1[[#This Row],[Unité]]="Individu", Table1[[#This Row],[TOTAL 
par UNITÉ 2020]], IF(Table1[[#This Row],[Unité]]="Ménage",Table1[[#This Row],[TOTAL 
par UNITÉ 2020]]*5,IF(Table1[[#This Row],[Unité]]= "Assoc/ coopérative",Table1[[#This Row],[TOTAL 
par UNITÉ 2020]]*50, IF(Table1[[#This Row],[Unité]]="AUTRE", "", ""))))</f>
        <v>6340</v>
      </c>
      <c r="AS42" s="169" t="str">
        <f>Table1[[#This Row],[Unité]]</f>
        <v>Ménage</v>
      </c>
      <c r="AT42" s="69"/>
      <c r="AU42" s="69"/>
      <c r="AV42" s="69"/>
      <c r="AW42" s="69"/>
      <c r="AX42" s="69"/>
      <c r="AY42" s="69"/>
      <c r="AZ42" s="69"/>
      <c r="BA42" s="69"/>
      <c r="BB42" s="69"/>
      <c r="BC42" s="69"/>
      <c r="BD42" s="69"/>
      <c r="BE42" s="69"/>
      <c r="BF42" s="191">
        <f>IF( OR( Table1[[#This Row],[Categorie d''activité]]=Lists!$D$3, Table1[[#This Row],[Categorie d''activité]]=Lists!$D$14,
Table1[[#This Row],[Categorie d''activité]]=Lists!$D$6), MAX(Table1[[#This Row],[January-21]:[December-21]]),
SUM(Table1[[#This Row],[January-21]:[December-21]] ))</f>
        <v>0</v>
      </c>
      <c r="BG42" s="192">
        <f>IF(Table1[[#This Row],[Unité]]="Individu", Table1[[#This Row],[TOTAL 
par UNITÉ
2021]], IF(Table1[[#This Row],[Unité]]="Ménage",Table1[[#This Row],[TOTAL 
par UNITÉ
2021]]*5,IF(Table1[[#This Row],[Unité]]= "Assoc/ coopérative",Table1[[#This Row],[TOTAL 
par UNITÉ
2021]]*50, IF(Table1[[#This Row],[Unité]]="AUTRE", "", ""))))</f>
        <v>0</v>
      </c>
      <c r="BH42" s="193" t="s">
        <v>458</v>
      </c>
    </row>
    <row r="43" spans="1:60" s="171" customFormat="1" x14ac:dyDescent="0.25">
      <c r="A43" s="171" t="s">
        <v>70</v>
      </c>
      <c r="B43" s="171" t="s">
        <v>32</v>
      </c>
      <c r="C43" s="172" t="s">
        <v>204</v>
      </c>
      <c r="D43" s="173" t="s">
        <v>40</v>
      </c>
      <c r="E43" s="171" t="s">
        <v>490</v>
      </c>
      <c r="G43" s="174">
        <v>43678</v>
      </c>
      <c r="H43" s="190">
        <v>44195</v>
      </c>
      <c r="I43" s="239">
        <f>YEAR(Table1[[#This Row],[Date de démarrage
(dd/mm/yyyy)]])</f>
        <v>2019</v>
      </c>
      <c r="J43" s="240">
        <f>YEAR(Table1[[#This Row],[Date de fin
(dd/mm/yyyy)]])</f>
        <v>2020</v>
      </c>
      <c r="K43" s="171" t="s">
        <v>435</v>
      </c>
      <c r="L43" s="156"/>
      <c r="M43" s="175" t="s">
        <v>447</v>
      </c>
      <c r="N43" s="176" t="s">
        <v>355</v>
      </c>
      <c r="O43" s="177" t="s">
        <v>67</v>
      </c>
      <c r="P43" s="178">
        <v>8100</v>
      </c>
      <c r="Q43" s="179">
        <v>4</v>
      </c>
      <c r="R43" s="241">
        <f xml:space="preserve"> IF( Q43 &lt;&gt;0, IF(Table1[[#This Row],[Unité]]="Ménage",Table1[[#This Row],[Valeur de chaque transfert ou voucher/ ménage
(GOURDE)]]*Table1[[#This Row],[ Nombre de transferts/ ménage]]*Table1[[#This Row],[TOTAL individus plannifiés
2021]]/5, "pb unité"), "0")</f>
        <v>0</v>
      </c>
      <c r="S43" s="180" t="s">
        <v>227</v>
      </c>
      <c r="T43" s="153" t="s">
        <v>445</v>
      </c>
      <c r="U43" s="242">
        <v>1000</v>
      </c>
      <c r="V43" s="154"/>
      <c r="W43" s="170" t="s">
        <v>21</v>
      </c>
      <c r="X43"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43"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3" s="182"/>
      <c r="AA43" s="183"/>
      <c r="AB43" s="183"/>
      <c r="AC43" s="183"/>
      <c r="AD43" s="183"/>
      <c r="AE43" s="183"/>
      <c r="AF43" s="183"/>
      <c r="AG43" s="244">
        <f>SUM(Table1[[#This Row],[Nombre de filles
 (&lt; 18 ans)]:[Nombre d''hommes
(&gt; 60 ans)]])</f>
        <v>0</v>
      </c>
      <c r="AH43" s="187" t="s">
        <v>451</v>
      </c>
      <c r="AI43" s="188" t="s">
        <v>155</v>
      </c>
      <c r="AJ43" s="69"/>
      <c r="AK43" s="69"/>
      <c r="AL43" s="245" t="str">
        <f>Table1[[#This Row],[Unité]]</f>
        <v>Ménage</v>
      </c>
      <c r="AM43" s="155"/>
      <c r="AN43" s="155"/>
      <c r="AO43" s="155"/>
      <c r="AP43" s="69">
        <v>401</v>
      </c>
      <c r="AQ43" s="191">
        <f>IF( OR( Table1[[#This Row],[Categorie d''activité]]=Lists!$D$3, Table1[[#This Row],[Categorie d''activité]]=Lists!$D$14,
Table1[[#This Row],[Categorie d''activité]]=Lists!$D$6), MAX(Table1[[#This Row],[2020
Q1]:[2020
Q4]]),
SUM(Table1[[#This Row],[2020
Q1]:[2020
Q4]] ))</f>
        <v>401</v>
      </c>
      <c r="AR43" s="192">
        <f>IF(Table1[[#This Row],[Unité]]="Individu", Table1[[#This Row],[TOTAL 
par UNITÉ 2020]], IF(Table1[[#This Row],[Unité]]="Ménage",Table1[[#This Row],[TOTAL 
par UNITÉ 2020]]*5,IF(Table1[[#This Row],[Unité]]= "Assoc/ coopérative",Table1[[#This Row],[TOTAL 
par UNITÉ 2020]]*50, IF(Table1[[#This Row],[Unité]]="AUTRE", "", ""))))</f>
        <v>2005</v>
      </c>
      <c r="AS43" s="169" t="str">
        <f>Table1[[#This Row],[Unité]]</f>
        <v>Ménage</v>
      </c>
      <c r="AT43" s="69"/>
      <c r="AU43" s="69"/>
      <c r="AV43" s="69"/>
      <c r="AW43" s="69"/>
      <c r="AX43" s="69"/>
      <c r="AY43" s="69"/>
      <c r="AZ43" s="69"/>
      <c r="BA43" s="69"/>
      <c r="BB43" s="69"/>
      <c r="BC43" s="69"/>
      <c r="BD43" s="69"/>
      <c r="BE43" s="69"/>
      <c r="BF43" s="191">
        <f>IF( OR( Table1[[#This Row],[Categorie d''activité]]=Lists!$D$3, Table1[[#This Row],[Categorie d''activité]]=Lists!$D$14,
Table1[[#This Row],[Categorie d''activité]]=Lists!$D$6), MAX(Table1[[#This Row],[January-21]:[December-21]]),
SUM(Table1[[#This Row],[January-21]:[December-21]] ))</f>
        <v>0</v>
      </c>
      <c r="BG43" s="192">
        <f>IF(Table1[[#This Row],[Unité]]="Individu", Table1[[#This Row],[TOTAL 
par UNITÉ
2021]], IF(Table1[[#This Row],[Unité]]="Ménage",Table1[[#This Row],[TOTAL 
par UNITÉ
2021]]*5,IF(Table1[[#This Row],[Unité]]= "Assoc/ coopérative",Table1[[#This Row],[TOTAL 
par UNITÉ
2021]]*50, IF(Table1[[#This Row],[Unité]]="AUTRE", "", ""))))</f>
        <v>0</v>
      </c>
      <c r="BH43" s="193" t="s">
        <v>459</v>
      </c>
    </row>
    <row r="44" spans="1:60" s="171" customFormat="1" x14ac:dyDescent="0.25">
      <c r="A44" s="171" t="s">
        <v>70</v>
      </c>
      <c r="B44" s="171" t="s">
        <v>32</v>
      </c>
      <c r="C44" s="172" t="s">
        <v>204</v>
      </c>
      <c r="D44" s="173" t="s">
        <v>40</v>
      </c>
      <c r="E44" s="171" t="s">
        <v>490</v>
      </c>
      <c r="G44" s="174">
        <v>43678</v>
      </c>
      <c r="H44" s="190">
        <v>44195</v>
      </c>
      <c r="I44" s="239">
        <f>YEAR(Table1[[#This Row],[Date de démarrage
(dd/mm/yyyy)]])</f>
        <v>2019</v>
      </c>
      <c r="J44" s="240">
        <f>YEAR(Table1[[#This Row],[Date de fin
(dd/mm/yyyy)]])</f>
        <v>2020</v>
      </c>
      <c r="K44" s="171" t="s">
        <v>435</v>
      </c>
      <c r="L44" s="156"/>
      <c r="M44" s="175" t="s">
        <v>447</v>
      </c>
      <c r="N44" s="176" t="s">
        <v>355</v>
      </c>
      <c r="O44" s="177" t="s">
        <v>67</v>
      </c>
      <c r="P44" s="178">
        <v>8100</v>
      </c>
      <c r="Q44" s="179">
        <v>4</v>
      </c>
      <c r="R44" s="241">
        <f xml:space="preserve"> IF( Q44 &lt;&gt;0, IF(Table1[[#This Row],[Unité]]="Ménage",Table1[[#This Row],[Valeur de chaque transfert ou voucher/ ménage
(GOURDE)]]*Table1[[#This Row],[ Nombre de transferts/ ménage]]*Table1[[#This Row],[TOTAL individus plannifiés
2021]]/5, "pb unité"), "0")</f>
        <v>0</v>
      </c>
      <c r="S44" s="180" t="s">
        <v>227</v>
      </c>
      <c r="T44" s="153" t="s">
        <v>445</v>
      </c>
      <c r="U44" s="242">
        <v>1000</v>
      </c>
      <c r="V44" s="154"/>
      <c r="W44" s="170" t="s">
        <v>21</v>
      </c>
      <c r="X44"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44"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4" s="182"/>
      <c r="AA44" s="183"/>
      <c r="AB44" s="183"/>
      <c r="AC44" s="183"/>
      <c r="AD44" s="183"/>
      <c r="AE44" s="183"/>
      <c r="AF44" s="183"/>
      <c r="AG44" s="244">
        <f>SUM(Table1[[#This Row],[Nombre de filles
 (&lt; 18 ans)]:[Nombre d''hommes
(&gt; 60 ans)]])</f>
        <v>0</v>
      </c>
      <c r="AH44" s="187" t="s">
        <v>451</v>
      </c>
      <c r="AI44" s="188" t="s">
        <v>55</v>
      </c>
      <c r="AJ44" s="69"/>
      <c r="AK44" s="69"/>
      <c r="AL44" s="245" t="str">
        <f>Table1[[#This Row],[Unité]]</f>
        <v>Ménage</v>
      </c>
      <c r="AM44" s="155"/>
      <c r="AN44" s="155">
        <v>296</v>
      </c>
      <c r="AO44" s="155">
        <v>296</v>
      </c>
      <c r="AP44" s="69"/>
      <c r="AQ44" s="191">
        <f>IF( OR( Table1[[#This Row],[Categorie d''activité]]=Lists!$D$3, Table1[[#This Row],[Categorie d''activité]]=Lists!$D$14,
Table1[[#This Row],[Categorie d''activité]]=Lists!$D$6), MAX(Table1[[#This Row],[2020
Q1]:[2020
Q4]]),
SUM(Table1[[#This Row],[2020
Q1]:[2020
Q4]] ))</f>
        <v>592</v>
      </c>
      <c r="AR44" s="192">
        <f>IF(Table1[[#This Row],[Unité]]="Individu", Table1[[#This Row],[TOTAL 
par UNITÉ 2020]], IF(Table1[[#This Row],[Unité]]="Ménage",Table1[[#This Row],[TOTAL 
par UNITÉ 2020]]*5,IF(Table1[[#This Row],[Unité]]= "Assoc/ coopérative",Table1[[#This Row],[TOTAL 
par UNITÉ 2020]]*50, IF(Table1[[#This Row],[Unité]]="AUTRE", "", ""))))</f>
        <v>2960</v>
      </c>
      <c r="AS44" s="169" t="str">
        <f>Table1[[#This Row],[Unité]]</f>
        <v>Ménage</v>
      </c>
      <c r="AT44" s="69"/>
      <c r="AU44" s="69"/>
      <c r="AV44" s="69"/>
      <c r="AW44" s="69"/>
      <c r="AX44" s="69"/>
      <c r="AY44" s="69"/>
      <c r="AZ44" s="69"/>
      <c r="BA44" s="69"/>
      <c r="BB44" s="69"/>
      <c r="BC44" s="69"/>
      <c r="BD44" s="69"/>
      <c r="BE44" s="69"/>
      <c r="BF44" s="191">
        <f>IF( OR( Table1[[#This Row],[Categorie d''activité]]=Lists!$D$3, Table1[[#This Row],[Categorie d''activité]]=Lists!$D$14,
Table1[[#This Row],[Categorie d''activité]]=Lists!$D$6), MAX(Table1[[#This Row],[January-21]:[December-21]]),
SUM(Table1[[#This Row],[January-21]:[December-21]] ))</f>
        <v>0</v>
      </c>
      <c r="BG44" s="192">
        <f>IF(Table1[[#This Row],[Unité]]="Individu", Table1[[#This Row],[TOTAL 
par UNITÉ
2021]], IF(Table1[[#This Row],[Unité]]="Ménage",Table1[[#This Row],[TOTAL 
par UNITÉ
2021]]*5,IF(Table1[[#This Row],[Unité]]= "Assoc/ coopérative",Table1[[#This Row],[TOTAL 
par UNITÉ
2021]]*50, IF(Table1[[#This Row],[Unité]]="AUTRE", "", ""))))</f>
        <v>0</v>
      </c>
      <c r="BH44" s="193" t="s">
        <v>458</v>
      </c>
    </row>
    <row r="45" spans="1:60" s="171" customFormat="1" x14ac:dyDescent="0.25">
      <c r="A45" s="171" t="s">
        <v>70</v>
      </c>
      <c r="B45" s="171" t="s">
        <v>32</v>
      </c>
      <c r="C45" s="172" t="s">
        <v>204</v>
      </c>
      <c r="D45" s="173" t="s">
        <v>40</v>
      </c>
      <c r="E45" s="171" t="s">
        <v>490</v>
      </c>
      <c r="G45" s="174">
        <v>43678</v>
      </c>
      <c r="H45" s="190">
        <v>44195</v>
      </c>
      <c r="I45" s="239">
        <f>YEAR(Table1[[#This Row],[Date de démarrage
(dd/mm/yyyy)]])</f>
        <v>2019</v>
      </c>
      <c r="J45" s="240">
        <f>YEAR(Table1[[#This Row],[Date de fin
(dd/mm/yyyy)]])</f>
        <v>2020</v>
      </c>
      <c r="K45" s="171" t="s">
        <v>435</v>
      </c>
      <c r="L45" s="156"/>
      <c r="M45" s="175" t="s">
        <v>447</v>
      </c>
      <c r="N45" s="176" t="s">
        <v>355</v>
      </c>
      <c r="O45" s="177" t="s">
        <v>67</v>
      </c>
      <c r="P45" s="178">
        <v>8100</v>
      </c>
      <c r="Q45" s="179">
        <v>4</v>
      </c>
      <c r="R45" s="241">
        <f xml:space="preserve"> IF( Q45 &lt;&gt;0, IF(Table1[[#This Row],[Unité]]="Ménage",Table1[[#This Row],[Valeur de chaque transfert ou voucher/ ménage
(GOURDE)]]*Table1[[#This Row],[ Nombre de transferts/ ménage]]*Table1[[#This Row],[TOTAL individus plannifiés
2021]]/5, "pb unité"), "0")</f>
        <v>0</v>
      </c>
      <c r="S45" s="180" t="s">
        <v>227</v>
      </c>
      <c r="T45" s="153" t="s">
        <v>445</v>
      </c>
      <c r="U45" s="242">
        <v>1000</v>
      </c>
      <c r="V45" s="154"/>
      <c r="W45" s="170" t="s">
        <v>21</v>
      </c>
      <c r="X45" s="191">
        <f>IF(Table1[[#This Row],[Unité]]="Individu", Table1[[#This Row],[Nombre de bénéficiaires 
2020]], IF(Table1[[#This Row],[Unité]]="Ménage",Table1[[#This Row],[Nombre de bénéficiaires 
2020]]*5,IF(Table1[[#This Row],[Unité]]= "Assoc/ coopérative",Table1[[#This Row],[Nombre de bénéficiaires 
2020]]*50, IF(Table1[[#This Row],[Unité]]="AUTRE", "0", "0"))))</f>
        <v>5000</v>
      </c>
      <c r="Y45" s="243">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5" s="182"/>
      <c r="AA45" s="183"/>
      <c r="AB45" s="183"/>
      <c r="AC45" s="183"/>
      <c r="AD45" s="183"/>
      <c r="AE45" s="183"/>
      <c r="AF45" s="183"/>
      <c r="AG45" s="244">
        <f>SUM(Table1[[#This Row],[Nombre de filles
 (&lt; 18 ans)]:[Nombre d''hommes
(&gt; 60 ans)]])</f>
        <v>0</v>
      </c>
      <c r="AH45" s="187" t="s">
        <v>451</v>
      </c>
      <c r="AI45" s="188" t="s">
        <v>55</v>
      </c>
      <c r="AJ45" s="69"/>
      <c r="AK45" s="69"/>
      <c r="AL45" s="245" t="str">
        <f>Table1[[#This Row],[Unité]]</f>
        <v>Ménage</v>
      </c>
      <c r="AM45" s="155"/>
      <c r="AN45" s="155"/>
      <c r="AO45" s="155"/>
      <c r="AP45" s="69">
        <v>739</v>
      </c>
      <c r="AQ45" s="191">
        <f>IF( OR( Table1[[#This Row],[Categorie d''activité]]=Lists!$D$3, Table1[[#This Row],[Categorie d''activité]]=Lists!$D$14,
Table1[[#This Row],[Categorie d''activité]]=Lists!$D$6), MAX(Table1[[#This Row],[2020
Q1]:[2020
Q4]]),
SUM(Table1[[#This Row],[2020
Q1]:[2020
Q4]] ))</f>
        <v>739</v>
      </c>
      <c r="AR45" s="192">
        <f>IF(Table1[[#This Row],[Unité]]="Individu", Table1[[#This Row],[TOTAL 
par UNITÉ 2020]], IF(Table1[[#This Row],[Unité]]="Ménage",Table1[[#This Row],[TOTAL 
par UNITÉ 2020]]*5,IF(Table1[[#This Row],[Unité]]= "Assoc/ coopérative",Table1[[#This Row],[TOTAL 
par UNITÉ 2020]]*50, IF(Table1[[#This Row],[Unité]]="AUTRE", "", ""))))</f>
        <v>3695</v>
      </c>
      <c r="AS45" s="169" t="str">
        <f>Table1[[#This Row],[Unité]]</f>
        <v>Ménage</v>
      </c>
      <c r="AT45" s="69"/>
      <c r="AU45" s="69"/>
      <c r="AV45" s="69"/>
      <c r="AW45" s="69"/>
      <c r="AX45" s="69"/>
      <c r="AY45" s="69"/>
      <c r="AZ45" s="69"/>
      <c r="BA45" s="69"/>
      <c r="BB45" s="69"/>
      <c r="BC45" s="69"/>
      <c r="BD45" s="69"/>
      <c r="BE45" s="69"/>
      <c r="BF45" s="191">
        <f>IF( OR( Table1[[#This Row],[Categorie d''activité]]=Lists!$D$3, Table1[[#This Row],[Categorie d''activité]]=Lists!$D$14,
Table1[[#This Row],[Categorie d''activité]]=Lists!$D$6), MAX(Table1[[#This Row],[January-21]:[December-21]]),
SUM(Table1[[#This Row],[January-21]:[December-21]] ))</f>
        <v>0</v>
      </c>
      <c r="BG45" s="192">
        <f>IF(Table1[[#This Row],[Unité]]="Individu", Table1[[#This Row],[TOTAL 
par UNITÉ
2021]], IF(Table1[[#This Row],[Unité]]="Ménage",Table1[[#This Row],[TOTAL 
par UNITÉ
2021]]*5,IF(Table1[[#This Row],[Unité]]= "Assoc/ coopérative",Table1[[#This Row],[TOTAL 
par UNITÉ
2021]]*50, IF(Table1[[#This Row],[Unité]]="AUTRE", "", ""))))</f>
        <v>0</v>
      </c>
      <c r="BH45" s="193" t="s">
        <v>459</v>
      </c>
    </row>
    <row r="46" spans="1:60" s="171" customFormat="1" ht="4.5" customHeight="1" x14ac:dyDescent="0.25">
      <c r="A46" s="268"/>
      <c r="B46" s="269"/>
      <c r="C46" s="270"/>
      <c r="D46" s="270"/>
      <c r="E46" s="268"/>
      <c r="F46" s="268"/>
      <c r="G46" s="271"/>
      <c r="H46" s="272"/>
      <c r="I46" s="273">
        <f>YEAR(Table1[[#This Row],[Date de démarrage
(dd/mm/yyyy)]])</f>
        <v>1900</v>
      </c>
      <c r="J46" s="274">
        <f>YEAR(Table1[[#This Row],[Date de fin
(dd/mm/yyyy)]])</f>
        <v>1900</v>
      </c>
      <c r="K46" s="268"/>
      <c r="L46" s="275"/>
      <c r="M46" s="276"/>
      <c r="N46" s="277"/>
      <c r="O46" s="278"/>
      <c r="P46" s="279"/>
      <c r="Q46" s="280"/>
      <c r="R46" s="281" t="str">
        <f xml:space="preserve"> IF( Q46 &lt;&gt;0, IF(Table1[[#This Row],[Unité]]="Ménage",Table1[[#This Row],[Valeur de chaque transfert ou voucher/ ménage
(GOURDE)]]*Table1[[#This Row],[ Nombre de transferts/ ménage]]*Table1[[#This Row],[TOTAL individus plannifiés
2021]]/5, "pb unité"), "0")</f>
        <v>0</v>
      </c>
      <c r="S46" s="282"/>
      <c r="T46" s="283"/>
      <c r="U46" s="284"/>
      <c r="V46" s="285"/>
      <c r="W46" s="286"/>
      <c r="X46" s="287"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46" s="288"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6" s="289"/>
      <c r="AA46" s="268"/>
      <c r="AB46" s="268"/>
      <c r="AC46" s="268"/>
      <c r="AD46" s="268"/>
      <c r="AE46" s="268"/>
      <c r="AF46" s="268"/>
      <c r="AG46" s="290">
        <f>SUM(Table1[[#This Row],[Nombre de filles
 (&lt; 18 ans)]:[Nombre d''hommes
(&gt; 60 ans)]])</f>
        <v>0</v>
      </c>
      <c r="AH46" s="291"/>
      <c r="AI46" s="292"/>
      <c r="AJ46" s="293"/>
      <c r="AK46" s="293"/>
      <c r="AL46" s="294">
        <f>Table1[[#This Row],[Unité]]</f>
        <v>0</v>
      </c>
      <c r="AM46" s="293"/>
      <c r="AN46" s="293"/>
      <c r="AO46" s="293"/>
      <c r="AP46" s="295"/>
      <c r="AQ46" s="287">
        <f>IF( OR( Table1[[#This Row],[Categorie d''activité]]=Lists!$D$3, Table1[[#This Row],[Categorie d''activité]]=Lists!$D$14,
Table1[[#This Row],[Categorie d''activité]]=Lists!$D$6), MAX(Table1[[#This Row],[2020
Q1]:[2020
Q4]]),
SUM(Table1[[#This Row],[2020
Q1]:[2020
Q4]] ))</f>
        <v>0</v>
      </c>
      <c r="AR46" s="296" t="str">
        <f>IF(Table1[[#This Row],[Unité]]="Individu", Table1[[#This Row],[TOTAL 
par UNITÉ 2020]], IF(Table1[[#This Row],[Unité]]="Ménage",Table1[[#This Row],[TOTAL 
par UNITÉ 2020]]*5,IF(Table1[[#This Row],[Unité]]= "Assoc/ coopérative",Table1[[#This Row],[TOTAL 
par UNITÉ 2020]]*50, IF(Table1[[#This Row],[Unité]]="AUTRE", "", ""))))</f>
        <v/>
      </c>
      <c r="AS46" s="297">
        <f>Table1[[#This Row],[Unité]]</f>
        <v>0</v>
      </c>
      <c r="AT46" s="293"/>
      <c r="AU46" s="293"/>
      <c r="AV46" s="293"/>
      <c r="AW46" s="293"/>
      <c r="AX46" s="293"/>
      <c r="AY46" s="293"/>
      <c r="AZ46" s="293"/>
      <c r="BA46" s="293"/>
      <c r="BB46" s="293"/>
      <c r="BC46" s="293"/>
      <c r="BD46" s="293"/>
      <c r="BE46" s="293"/>
      <c r="BF46" s="287">
        <f>IF( OR( Table1[[#This Row],[Categorie d''activité]]=Lists!$D$3, Table1[[#This Row],[Categorie d''activité]]=Lists!$D$14,
Table1[[#This Row],[Categorie d''activité]]=Lists!$D$6), MAX(Table1[[#This Row],[January-21]:[December-21]]),
SUM(Table1[[#This Row],[January-21]:[December-21]] ))</f>
        <v>0</v>
      </c>
      <c r="BG46" s="296" t="str">
        <f>IF(Table1[[#This Row],[Unité]]="Individu", Table1[[#This Row],[TOTAL 
par UNITÉ
2021]], IF(Table1[[#This Row],[Unité]]="Ménage",Table1[[#This Row],[TOTAL 
par UNITÉ
2021]]*5,IF(Table1[[#This Row],[Unité]]= "Assoc/ coopérative",Table1[[#This Row],[TOTAL 
par UNITÉ
2021]]*50, IF(Table1[[#This Row],[Unité]]="AUTRE", "", ""))))</f>
        <v/>
      </c>
      <c r="BH46" s="298"/>
    </row>
    <row r="47" spans="1:60" s="171" customFormat="1" x14ac:dyDescent="0.25">
      <c r="B47" s="181"/>
      <c r="C47" s="172"/>
      <c r="D47" s="172"/>
      <c r="G47" s="174"/>
      <c r="H47" s="190"/>
      <c r="I47" s="239">
        <f>YEAR(Table1[[#This Row],[Date de démarrage
(dd/mm/yyyy)]])</f>
        <v>1900</v>
      </c>
      <c r="J47" s="240">
        <f>YEAR(Table1[[#This Row],[Date de fin
(dd/mm/yyyy)]])</f>
        <v>1900</v>
      </c>
      <c r="L47" s="156"/>
      <c r="M47" s="175"/>
      <c r="N47" s="184"/>
      <c r="O47" s="185"/>
      <c r="P47" s="178"/>
      <c r="Q47" s="179"/>
      <c r="R47" s="241" t="str">
        <f xml:space="preserve"> IF( Q47 &lt;&gt;0, IF(Table1[[#This Row],[Unité]]="Ménage",Table1[[#This Row],[Valeur de chaque transfert ou voucher/ ménage
(GOURDE)]]*Table1[[#This Row],[ Nombre de transferts/ ménage]]*Table1[[#This Row],[TOTAL individus plannifiés
2021]]/5, "pb unité"), "0")</f>
        <v>0</v>
      </c>
      <c r="S47" s="180"/>
      <c r="T47" s="246"/>
      <c r="U47" s="253"/>
      <c r="V47" s="254"/>
      <c r="W47" s="255"/>
      <c r="X47"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4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7" s="256"/>
      <c r="AG47" s="244">
        <f>SUM(Table1[[#This Row],[Nombre de filles
 (&lt; 18 ans)]:[Nombre d''hommes
(&gt; 60 ans)]])</f>
        <v>0</v>
      </c>
      <c r="AH47" s="187"/>
      <c r="AI47" s="188"/>
      <c r="AJ47" s="155"/>
      <c r="AK47" s="155"/>
      <c r="AL47" s="245">
        <f>Table1[[#This Row],[Unité]]</f>
        <v>0</v>
      </c>
      <c r="AM47" s="155"/>
      <c r="AN47" s="155"/>
      <c r="AO47" s="155"/>
      <c r="AP47" s="69"/>
      <c r="AQ47" s="191">
        <f>IF( OR( Table1[[#This Row],[Categorie d''activité]]=Lists!$D$3, Table1[[#This Row],[Categorie d''activité]]=Lists!$D$14,
Table1[[#This Row],[Categorie d''activité]]=Lists!$D$6), MAX(Table1[[#This Row],[2020
Q1]:[2020
Q4]]),
SUM(Table1[[#This Row],[2020
Q1]:[2020
Q4]] ))</f>
        <v>0</v>
      </c>
      <c r="AR47" s="192" t="str">
        <f>IF(Table1[[#This Row],[Unité]]="Individu", Table1[[#This Row],[TOTAL 
par UNITÉ 2020]], IF(Table1[[#This Row],[Unité]]="Ménage",Table1[[#This Row],[TOTAL 
par UNITÉ 2020]]*5,IF(Table1[[#This Row],[Unité]]= "Assoc/ coopérative",Table1[[#This Row],[TOTAL 
par UNITÉ 2020]]*50, IF(Table1[[#This Row],[Unité]]="AUTRE", "", ""))))</f>
        <v/>
      </c>
      <c r="AS47" s="169">
        <f>Table1[[#This Row],[Unité]]</f>
        <v>0</v>
      </c>
      <c r="AT47" s="155"/>
      <c r="AU47" s="155"/>
      <c r="AV47" s="155"/>
      <c r="AW47" s="155"/>
      <c r="AX47" s="155"/>
      <c r="AY47" s="155"/>
      <c r="AZ47" s="155"/>
      <c r="BA47" s="155"/>
      <c r="BB47" s="155"/>
      <c r="BC47" s="155"/>
      <c r="BD47" s="155"/>
      <c r="BE47" s="155"/>
      <c r="BF47" s="191">
        <f>IF( OR( Table1[[#This Row],[Categorie d''activité]]=Lists!$D$3, Table1[[#This Row],[Categorie d''activité]]=Lists!$D$14,
Table1[[#This Row],[Categorie d''activité]]=Lists!$D$6), MAX(Table1[[#This Row],[January-21]:[December-21]]),
SUM(Table1[[#This Row],[January-21]:[December-21]] ))</f>
        <v>0</v>
      </c>
      <c r="BG47" s="192" t="str">
        <f>IF(Table1[[#This Row],[Unité]]="Individu", Table1[[#This Row],[TOTAL 
par UNITÉ
2021]], IF(Table1[[#This Row],[Unité]]="Ménage",Table1[[#This Row],[TOTAL 
par UNITÉ
2021]]*5,IF(Table1[[#This Row],[Unité]]= "Assoc/ coopérative",Table1[[#This Row],[TOTAL 
par UNITÉ
2021]]*50, IF(Table1[[#This Row],[Unité]]="AUTRE", "", ""))))</f>
        <v/>
      </c>
      <c r="BH47" s="193"/>
    </row>
    <row r="48" spans="1:60" s="171" customFormat="1" x14ac:dyDescent="0.25">
      <c r="B48" s="181"/>
      <c r="C48" s="172"/>
      <c r="D48" s="172"/>
      <c r="G48" s="174"/>
      <c r="H48" s="190"/>
      <c r="I48" s="239">
        <f>YEAR(Table1[[#This Row],[Date de démarrage
(dd/mm/yyyy)]])</f>
        <v>1900</v>
      </c>
      <c r="J48" s="240">
        <f>YEAR(Table1[[#This Row],[Date de fin
(dd/mm/yyyy)]])</f>
        <v>1900</v>
      </c>
      <c r="L48" s="156"/>
      <c r="M48" s="175"/>
      <c r="N48" s="184"/>
      <c r="O48" s="185"/>
      <c r="P48" s="178"/>
      <c r="Q48" s="179"/>
      <c r="R48" s="241" t="str">
        <f xml:space="preserve"> IF( Q48 &lt;&gt;0, IF(Table1[[#This Row],[Unité]]="Ménage",Table1[[#This Row],[Valeur de chaque transfert ou voucher/ ménage
(GOURDE)]]*Table1[[#This Row],[ Nombre de transferts/ ménage]]*Table1[[#This Row],[TOTAL individus plannifiés
2021]]/5, "pb unité"), "0")</f>
        <v>0</v>
      </c>
      <c r="S48" s="180"/>
      <c r="T48" s="246"/>
      <c r="U48" s="253"/>
      <c r="V48" s="254"/>
      <c r="W48" s="255"/>
      <c r="X48"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4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8" s="256"/>
      <c r="AG48" s="244">
        <f>SUM(Table1[[#This Row],[Nombre de filles
 (&lt; 18 ans)]:[Nombre d''hommes
(&gt; 60 ans)]])</f>
        <v>0</v>
      </c>
      <c r="AH48" s="187"/>
      <c r="AI48" s="188"/>
      <c r="AJ48" s="155"/>
      <c r="AK48" s="155"/>
      <c r="AL48" s="245">
        <f>Table1[[#This Row],[Unité]]</f>
        <v>0</v>
      </c>
      <c r="AM48" s="155"/>
      <c r="AN48" s="155"/>
      <c r="AO48" s="155"/>
      <c r="AP48" s="69"/>
      <c r="AQ48" s="191">
        <f>IF( OR( Table1[[#This Row],[Categorie d''activité]]=Lists!$D$3, Table1[[#This Row],[Categorie d''activité]]=Lists!$D$14,
Table1[[#This Row],[Categorie d''activité]]=Lists!$D$6), MAX(Table1[[#This Row],[2020
Q1]:[2020
Q4]]),
SUM(Table1[[#This Row],[2020
Q1]:[2020
Q4]] ))</f>
        <v>0</v>
      </c>
      <c r="AR48" s="192" t="str">
        <f>IF(Table1[[#This Row],[Unité]]="Individu", Table1[[#This Row],[TOTAL 
par UNITÉ 2020]], IF(Table1[[#This Row],[Unité]]="Ménage",Table1[[#This Row],[TOTAL 
par UNITÉ 2020]]*5,IF(Table1[[#This Row],[Unité]]= "Assoc/ coopérative",Table1[[#This Row],[TOTAL 
par UNITÉ 2020]]*50, IF(Table1[[#This Row],[Unité]]="AUTRE", "", ""))))</f>
        <v/>
      </c>
      <c r="AS48" s="169">
        <f>Table1[[#This Row],[Unité]]</f>
        <v>0</v>
      </c>
      <c r="AT48" s="155"/>
      <c r="AU48" s="155"/>
      <c r="AV48" s="155"/>
      <c r="AW48" s="155"/>
      <c r="AX48" s="155"/>
      <c r="AY48" s="155"/>
      <c r="AZ48" s="155"/>
      <c r="BA48" s="155"/>
      <c r="BB48" s="155"/>
      <c r="BC48" s="155"/>
      <c r="BD48" s="155"/>
      <c r="BE48" s="155"/>
      <c r="BF48" s="191">
        <f>IF( OR( Table1[[#This Row],[Categorie d''activité]]=Lists!$D$3, Table1[[#This Row],[Categorie d''activité]]=Lists!$D$14,
Table1[[#This Row],[Categorie d''activité]]=Lists!$D$6), MAX(Table1[[#This Row],[January-21]:[December-21]]),
SUM(Table1[[#This Row],[January-21]:[December-21]] ))</f>
        <v>0</v>
      </c>
      <c r="BG48" s="192" t="str">
        <f>IF(Table1[[#This Row],[Unité]]="Individu", Table1[[#This Row],[TOTAL 
par UNITÉ
2021]], IF(Table1[[#This Row],[Unité]]="Ménage",Table1[[#This Row],[TOTAL 
par UNITÉ
2021]]*5,IF(Table1[[#This Row],[Unité]]= "Assoc/ coopérative",Table1[[#This Row],[TOTAL 
par UNITÉ
2021]]*50, IF(Table1[[#This Row],[Unité]]="AUTRE", "", ""))))</f>
        <v/>
      </c>
      <c r="BH48" s="193"/>
    </row>
    <row r="49" spans="1:60" s="171" customFormat="1" x14ac:dyDescent="0.25">
      <c r="B49" s="181"/>
      <c r="C49" s="172"/>
      <c r="D49" s="172"/>
      <c r="G49" s="174"/>
      <c r="H49" s="190"/>
      <c r="I49" s="239">
        <f>YEAR(Table1[[#This Row],[Date de démarrage
(dd/mm/yyyy)]])</f>
        <v>1900</v>
      </c>
      <c r="J49" s="240">
        <f>YEAR(Table1[[#This Row],[Date de fin
(dd/mm/yyyy)]])</f>
        <v>1900</v>
      </c>
      <c r="L49" s="156"/>
      <c r="M49" s="175"/>
      <c r="N49" s="184"/>
      <c r="O49" s="185"/>
      <c r="P49" s="178"/>
      <c r="Q49" s="179"/>
      <c r="R49" s="241" t="str">
        <f xml:space="preserve"> IF( Q49 &lt;&gt;0, IF(Table1[[#This Row],[Unité]]="Ménage",Table1[[#This Row],[Valeur de chaque transfert ou voucher/ ménage
(GOURDE)]]*Table1[[#This Row],[ Nombre de transferts/ ménage]]*Table1[[#This Row],[TOTAL individus plannifiés
2021]]/5, "pb unité"), "0")</f>
        <v>0</v>
      </c>
      <c r="S49" s="180"/>
      <c r="T49" s="246"/>
      <c r="U49" s="253"/>
      <c r="V49" s="254"/>
      <c r="W49" s="255"/>
      <c r="X49"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4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49" s="256"/>
      <c r="AG49" s="244">
        <f>SUM(Table1[[#This Row],[Nombre de filles
 (&lt; 18 ans)]:[Nombre d''hommes
(&gt; 60 ans)]])</f>
        <v>0</v>
      </c>
      <c r="AH49" s="187"/>
      <c r="AI49" s="188"/>
      <c r="AJ49" s="155"/>
      <c r="AK49" s="155"/>
      <c r="AL49" s="245">
        <f>Table1[[#This Row],[Unité]]</f>
        <v>0</v>
      </c>
      <c r="AM49" s="155"/>
      <c r="AN49" s="155"/>
      <c r="AO49" s="155"/>
      <c r="AP49" s="69"/>
      <c r="AQ49" s="191">
        <f>IF( OR( Table1[[#This Row],[Categorie d''activité]]=Lists!$D$3, Table1[[#This Row],[Categorie d''activité]]=Lists!$D$14,
Table1[[#This Row],[Categorie d''activité]]=Lists!$D$6), MAX(Table1[[#This Row],[2020
Q1]:[2020
Q4]]),
SUM(Table1[[#This Row],[2020
Q1]:[2020
Q4]] ))</f>
        <v>0</v>
      </c>
      <c r="AR49" s="192" t="str">
        <f>IF(Table1[[#This Row],[Unité]]="Individu", Table1[[#This Row],[TOTAL 
par UNITÉ 2020]], IF(Table1[[#This Row],[Unité]]="Ménage",Table1[[#This Row],[TOTAL 
par UNITÉ 2020]]*5,IF(Table1[[#This Row],[Unité]]= "Assoc/ coopérative",Table1[[#This Row],[TOTAL 
par UNITÉ 2020]]*50, IF(Table1[[#This Row],[Unité]]="AUTRE", "", ""))))</f>
        <v/>
      </c>
      <c r="AS49" s="169">
        <f>Table1[[#This Row],[Unité]]</f>
        <v>0</v>
      </c>
      <c r="AT49" s="155"/>
      <c r="AU49" s="155"/>
      <c r="AV49" s="155"/>
      <c r="AW49" s="155"/>
      <c r="AX49" s="155"/>
      <c r="AY49" s="155"/>
      <c r="AZ49" s="155"/>
      <c r="BA49" s="155"/>
      <c r="BB49" s="155"/>
      <c r="BC49" s="155"/>
      <c r="BD49" s="155"/>
      <c r="BE49" s="155"/>
      <c r="BF49" s="191">
        <f>IF( OR( Table1[[#This Row],[Categorie d''activité]]=Lists!$D$3, Table1[[#This Row],[Categorie d''activité]]=Lists!$D$14,
Table1[[#This Row],[Categorie d''activité]]=Lists!$D$6), MAX(Table1[[#This Row],[January-21]:[December-21]]),
SUM(Table1[[#This Row],[January-21]:[December-21]] ))</f>
        <v>0</v>
      </c>
      <c r="BG49" s="192" t="str">
        <f>IF(Table1[[#This Row],[Unité]]="Individu", Table1[[#This Row],[TOTAL 
par UNITÉ
2021]], IF(Table1[[#This Row],[Unité]]="Ménage",Table1[[#This Row],[TOTAL 
par UNITÉ
2021]]*5,IF(Table1[[#This Row],[Unité]]= "Assoc/ coopérative",Table1[[#This Row],[TOTAL 
par UNITÉ
2021]]*50, IF(Table1[[#This Row],[Unité]]="AUTRE", "", ""))))</f>
        <v/>
      </c>
      <c r="BH49" s="193"/>
    </row>
    <row r="50" spans="1:60" s="171" customFormat="1" x14ac:dyDescent="0.25">
      <c r="B50" s="181"/>
      <c r="C50" s="172"/>
      <c r="D50" s="172"/>
      <c r="G50" s="174"/>
      <c r="H50" s="190"/>
      <c r="I50" s="239">
        <f>YEAR(Table1[[#This Row],[Date de démarrage
(dd/mm/yyyy)]])</f>
        <v>1900</v>
      </c>
      <c r="J50" s="240">
        <f>YEAR(Table1[[#This Row],[Date de fin
(dd/mm/yyyy)]])</f>
        <v>1900</v>
      </c>
      <c r="L50" s="156"/>
      <c r="M50" s="175"/>
      <c r="N50" s="184"/>
      <c r="O50" s="185"/>
      <c r="P50" s="178"/>
      <c r="Q50" s="179"/>
      <c r="R50" s="241" t="str">
        <f xml:space="preserve"> IF( Q50 &lt;&gt;0, IF(Table1[[#This Row],[Unité]]="Ménage",Table1[[#This Row],[Valeur de chaque transfert ou voucher/ ménage
(GOURDE)]]*Table1[[#This Row],[ Nombre de transferts/ ménage]]*Table1[[#This Row],[TOTAL individus plannifiés
2021]]/5, "pb unité"), "0")</f>
        <v>0</v>
      </c>
      <c r="S50" s="180"/>
      <c r="T50" s="246"/>
      <c r="U50" s="253"/>
      <c r="V50" s="254"/>
      <c r="W50" s="255"/>
      <c r="X50"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0" s="256"/>
      <c r="AG50" s="244">
        <f>SUM(Table1[[#This Row],[Nombre de filles
 (&lt; 18 ans)]:[Nombre d''hommes
(&gt; 60 ans)]])</f>
        <v>0</v>
      </c>
      <c r="AH50" s="187"/>
      <c r="AI50" s="188"/>
      <c r="AJ50" s="155"/>
      <c r="AK50" s="155"/>
      <c r="AL50" s="245">
        <f>Table1[[#This Row],[Unité]]</f>
        <v>0</v>
      </c>
      <c r="AM50" s="155"/>
      <c r="AN50" s="155"/>
      <c r="AO50" s="155"/>
      <c r="AP50" s="69"/>
      <c r="AQ50" s="191">
        <f>IF( OR( Table1[[#This Row],[Categorie d''activité]]=Lists!$D$3, Table1[[#This Row],[Categorie d''activité]]=Lists!$D$14,
Table1[[#This Row],[Categorie d''activité]]=Lists!$D$6), MAX(Table1[[#This Row],[2020
Q1]:[2020
Q4]]),
SUM(Table1[[#This Row],[2020
Q1]:[2020
Q4]] ))</f>
        <v>0</v>
      </c>
      <c r="AR50" s="192" t="str">
        <f>IF(Table1[[#This Row],[Unité]]="Individu", Table1[[#This Row],[TOTAL 
par UNITÉ 2020]], IF(Table1[[#This Row],[Unité]]="Ménage",Table1[[#This Row],[TOTAL 
par UNITÉ 2020]]*5,IF(Table1[[#This Row],[Unité]]= "Assoc/ coopérative",Table1[[#This Row],[TOTAL 
par UNITÉ 2020]]*50, IF(Table1[[#This Row],[Unité]]="AUTRE", "", ""))))</f>
        <v/>
      </c>
      <c r="AS50" s="169">
        <f>Table1[[#This Row],[Unité]]</f>
        <v>0</v>
      </c>
      <c r="AT50" s="155"/>
      <c r="AU50" s="155"/>
      <c r="AV50" s="155"/>
      <c r="AW50" s="155"/>
      <c r="AX50" s="155"/>
      <c r="AY50" s="155"/>
      <c r="AZ50" s="155"/>
      <c r="BA50" s="155"/>
      <c r="BB50" s="155"/>
      <c r="BC50" s="155"/>
      <c r="BD50" s="155"/>
      <c r="BE50" s="155"/>
      <c r="BF50" s="191">
        <f>IF( OR( Table1[[#This Row],[Categorie d''activité]]=Lists!$D$3, Table1[[#This Row],[Categorie d''activité]]=Lists!$D$14,
Table1[[#This Row],[Categorie d''activité]]=Lists!$D$6), MAX(Table1[[#This Row],[January-21]:[December-21]]),
SUM(Table1[[#This Row],[January-21]:[December-21]] ))</f>
        <v>0</v>
      </c>
      <c r="BG50" s="192" t="str">
        <f>IF(Table1[[#This Row],[Unité]]="Individu", Table1[[#This Row],[TOTAL 
par UNITÉ
2021]], IF(Table1[[#This Row],[Unité]]="Ménage",Table1[[#This Row],[TOTAL 
par UNITÉ
2021]]*5,IF(Table1[[#This Row],[Unité]]= "Assoc/ coopérative",Table1[[#This Row],[TOTAL 
par UNITÉ
2021]]*50, IF(Table1[[#This Row],[Unité]]="AUTRE", "", ""))))</f>
        <v/>
      </c>
      <c r="BH50" s="193"/>
    </row>
    <row r="51" spans="1:60" s="171" customFormat="1" x14ac:dyDescent="0.25">
      <c r="B51" s="181"/>
      <c r="C51" s="172"/>
      <c r="D51" s="172"/>
      <c r="G51" s="174"/>
      <c r="H51" s="190"/>
      <c r="I51" s="239">
        <f>YEAR(Table1[[#This Row],[Date de démarrage
(dd/mm/yyyy)]])</f>
        <v>1900</v>
      </c>
      <c r="J51" s="240">
        <f>YEAR(Table1[[#This Row],[Date de fin
(dd/mm/yyyy)]])</f>
        <v>1900</v>
      </c>
      <c r="L51" s="156"/>
      <c r="M51" s="175"/>
      <c r="N51" s="184"/>
      <c r="O51" s="185"/>
      <c r="P51" s="178"/>
      <c r="Q51" s="179"/>
      <c r="R51" s="241" t="str">
        <f xml:space="preserve"> IF( Q51 &lt;&gt;0, IF(Table1[[#This Row],[Unité]]="Ménage",Table1[[#This Row],[Valeur de chaque transfert ou voucher/ ménage
(GOURDE)]]*Table1[[#This Row],[ Nombre de transferts/ ménage]]*Table1[[#This Row],[TOTAL individus plannifiés
2021]]/5, "pb unité"), "0")</f>
        <v>0</v>
      </c>
      <c r="S51" s="180"/>
      <c r="T51" s="246"/>
      <c r="U51" s="253"/>
      <c r="V51" s="254"/>
      <c r="W51" s="255"/>
      <c r="X51"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1" s="256"/>
      <c r="AG51" s="244">
        <f>SUM(Table1[[#This Row],[Nombre de filles
 (&lt; 18 ans)]:[Nombre d''hommes
(&gt; 60 ans)]])</f>
        <v>0</v>
      </c>
      <c r="AH51" s="187"/>
      <c r="AI51" s="188"/>
      <c r="AJ51" s="155"/>
      <c r="AK51" s="155"/>
      <c r="AL51" s="245">
        <f>Table1[[#This Row],[Unité]]</f>
        <v>0</v>
      </c>
      <c r="AM51" s="155"/>
      <c r="AN51" s="155"/>
      <c r="AO51" s="155"/>
      <c r="AP51" s="69"/>
      <c r="AQ51" s="191">
        <f>IF( OR( Table1[[#This Row],[Categorie d''activité]]=Lists!$D$3, Table1[[#This Row],[Categorie d''activité]]=Lists!$D$14,
Table1[[#This Row],[Categorie d''activité]]=Lists!$D$6), MAX(Table1[[#This Row],[2020
Q1]:[2020
Q4]]),
SUM(Table1[[#This Row],[2020
Q1]:[2020
Q4]] ))</f>
        <v>0</v>
      </c>
      <c r="AR51" s="192" t="str">
        <f>IF(Table1[[#This Row],[Unité]]="Individu", Table1[[#This Row],[TOTAL 
par UNITÉ 2020]], IF(Table1[[#This Row],[Unité]]="Ménage",Table1[[#This Row],[TOTAL 
par UNITÉ 2020]]*5,IF(Table1[[#This Row],[Unité]]= "Assoc/ coopérative",Table1[[#This Row],[TOTAL 
par UNITÉ 2020]]*50, IF(Table1[[#This Row],[Unité]]="AUTRE", "", ""))))</f>
        <v/>
      </c>
      <c r="AS51" s="169">
        <f>Table1[[#This Row],[Unité]]</f>
        <v>0</v>
      </c>
      <c r="AT51" s="155"/>
      <c r="AU51" s="155"/>
      <c r="AV51" s="155"/>
      <c r="AW51" s="155"/>
      <c r="AX51" s="155"/>
      <c r="AY51" s="155"/>
      <c r="AZ51" s="155"/>
      <c r="BA51" s="155"/>
      <c r="BB51" s="155"/>
      <c r="BC51" s="155"/>
      <c r="BD51" s="155"/>
      <c r="BE51" s="155"/>
      <c r="BF51" s="191">
        <f>IF( OR( Table1[[#This Row],[Categorie d''activité]]=Lists!$D$3, Table1[[#This Row],[Categorie d''activité]]=Lists!$D$14,
Table1[[#This Row],[Categorie d''activité]]=Lists!$D$6), MAX(Table1[[#This Row],[January-21]:[December-21]]),
SUM(Table1[[#This Row],[January-21]:[December-21]] ))</f>
        <v>0</v>
      </c>
      <c r="BG51" s="192" t="str">
        <f>IF(Table1[[#This Row],[Unité]]="Individu", Table1[[#This Row],[TOTAL 
par UNITÉ
2021]], IF(Table1[[#This Row],[Unité]]="Ménage",Table1[[#This Row],[TOTAL 
par UNITÉ
2021]]*5,IF(Table1[[#This Row],[Unité]]= "Assoc/ coopérative",Table1[[#This Row],[TOTAL 
par UNITÉ
2021]]*50, IF(Table1[[#This Row],[Unité]]="AUTRE", "", ""))))</f>
        <v/>
      </c>
      <c r="BH51" s="193"/>
    </row>
    <row r="52" spans="1:60" s="171" customFormat="1" x14ac:dyDescent="0.25">
      <c r="B52" s="181"/>
      <c r="C52" s="172"/>
      <c r="D52" s="172"/>
      <c r="G52" s="174"/>
      <c r="H52" s="190"/>
      <c r="I52" s="239">
        <f>YEAR(Table1[[#This Row],[Date de démarrage
(dd/mm/yyyy)]])</f>
        <v>1900</v>
      </c>
      <c r="J52" s="240">
        <f>YEAR(Table1[[#This Row],[Date de fin
(dd/mm/yyyy)]])</f>
        <v>1900</v>
      </c>
      <c r="L52" s="156"/>
      <c r="M52" s="175"/>
      <c r="N52" s="184"/>
      <c r="O52" s="185"/>
      <c r="P52" s="247"/>
      <c r="Q52" s="248"/>
      <c r="R52" s="241" t="str">
        <f xml:space="preserve"> IF( Q52 &lt;&gt;0, IF(Table1[[#This Row],[Unité]]="Ménage",Table1[[#This Row],[Valeur de chaque transfert ou voucher/ ménage
(GOURDE)]]*Table1[[#This Row],[ Nombre de transferts/ ménage]]*Table1[[#This Row],[TOTAL individus plannifiés
2021]]/5, "pb unité"), "0")</f>
        <v>0</v>
      </c>
      <c r="S52" s="249"/>
      <c r="T52" s="257"/>
      <c r="U52" s="253"/>
      <c r="V52" s="254"/>
      <c r="W52" s="255"/>
      <c r="X52"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2" s="256"/>
      <c r="AG52" s="244">
        <f>SUM(Table1[[#This Row],[Nombre de filles
 (&lt; 18 ans)]:[Nombre d''hommes
(&gt; 60 ans)]])</f>
        <v>0</v>
      </c>
      <c r="AH52" s="187"/>
      <c r="AI52" s="188"/>
      <c r="AJ52" s="155"/>
      <c r="AK52" s="155"/>
      <c r="AL52" s="245">
        <f>Table1[[#This Row],[Unité]]</f>
        <v>0</v>
      </c>
      <c r="AM52" s="155"/>
      <c r="AN52" s="155"/>
      <c r="AO52" s="155"/>
      <c r="AP52" s="69"/>
      <c r="AQ52" s="191">
        <f>IF( OR( Table1[[#This Row],[Categorie d''activité]]=Lists!$D$3, Table1[[#This Row],[Categorie d''activité]]=Lists!$D$14,
Table1[[#This Row],[Categorie d''activité]]=Lists!$D$6), MAX(Table1[[#This Row],[2020
Q1]:[2020
Q4]]),
SUM(Table1[[#This Row],[2020
Q1]:[2020
Q4]] ))</f>
        <v>0</v>
      </c>
      <c r="AR52" s="192" t="str">
        <f>IF(Table1[[#This Row],[Unité]]="Individu", Table1[[#This Row],[TOTAL 
par UNITÉ 2020]], IF(Table1[[#This Row],[Unité]]="Ménage",Table1[[#This Row],[TOTAL 
par UNITÉ 2020]]*5,IF(Table1[[#This Row],[Unité]]= "Assoc/ coopérative",Table1[[#This Row],[TOTAL 
par UNITÉ 2020]]*50, IF(Table1[[#This Row],[Unité]]="AUTRE", "", ""))))</f>
        <v/>
      </c>
      <c r="AS52" s="169">
        <f>Table1[[#This Row],[Unité]]</f>
        <v>0</v>
      </c>
      <c r="AT52" s="155"/>
      <c r="AU52" s="155"/>
      <c r="AV52" s="155"/>
      <c r="AW52" s="155"/>
      <c r="AX52" s="155"/>
      <c r="AY52" s="155"/>
      <c r="AZ52" s="155"/>
      <c r="BA52" s="155"/>
      <c r="BB52" s="155"/>
      <c r="BC52" s="155"/>
      <c r="BD52" s="155"/>
      <c r="BE52" s="155"/>
      <c r="BF52" s="191">
        <f>IF( OR( Table1[[#This Row],[Categorie d''activité]]=Lists!$D$3, Table1[[#This Row],[Categorie d''activité]]=Lists!$D$14,
Table1[[#This Row],[Categorie d''activité]]=Lists!$D$6), MAX(Table1[[#This Row],[January-21]:[December-21]]),
SUM(Table1[[#This Row],[January-21]:[December-21]] ))</f>
        <v>0</v>
      </c>
      <c r="BG52" s="192" t="str">
        <f>IF(Table1[[#This Row],[Unité]]="Individu", Table1[[#This Row],[TOTAL 
par UNITÉ
2021]], IF(Table1[[#This Row],[Unité]]="Ménage",Table1[[#This Row],[TOTAL 
par UNITÉ
2021]]*5,IF(Table1[[#This Row],[Unité]]= "Assoc/ coopérative",Table1[[#This Row],[TOTAL 
par UNITÉ
2021]]*50, IF(Table1[[#This Row],[Unité]]="AUTRE", "", ""))))</f>
        <v/>
      </c>
      <c r="BH52" s="193"/>
    </row>
    <row r="53" spans="1:60" s="171" customFormat="1" x14ac:dyDescent="0.25">
      <c r="B53" s="181"/>
      <c r="C53" s="172"/>
      <c r="D53" s="172"/>
      <c r="G53" s="174"/>
      <c r="H53" s="190"/>
      <c r="I53" s="239">
        <f>YEAR(Table1[[#This Row],[Date de démarrage
(dd/mm/yyyy)]])</f>
        <v>1900</v>
      </c>
      <c r="J53" s="240">
        <f>YEAR(Table1[[#This Row],[Date de fin
(dd/mm/yyyy)]])</f>
        <v>1900</v>
      </c>
      <c r="L53" s="156"/>
      <c r="M53" s="175"/>
      <c r="N53" s="184"/>
      <c r="O53" s="185"/>
      <c r="P53" s="250"/>
      <c r="Q53" s="251"/>
      <c r="R53" s="241" t="str">
        <f xml:space="preserve"> IF( Q53 &lt;&gt;0, IF(Table1[[#This Row],[Unité]]="Ménage",Table1[[#This Row],[Valeur de chaque transfert ou voucher/ ménage
(GOURDE)]]*Table1[[#This Row],[ Nombre de transferts/ ménage]]*Table1[[#This Row],[TOTAL individus plannifiés
2021]]/5, "pb unité"), "0")</f>
        <v>0</v>
      </c>
      <c r="S53" s="252"/>
      <c r="T53" s="246"/>
      <c r="U53" s="253"/>
      <c r="V53" s="254"/>
      <c r="W53" s="255"/>
      <c r="X53"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3" s="256"/>
      <c r="AG53" s="244">
        <f>SUM(Table1[[#This Row],[Nombre de filles
 (&lt; 18 ans)]:[Nombre d''hommes
(&gt; 60 ans)]])</f>
        <v>0</v>
      </c>
      <c r="AH53" s="187"/>
      <c r="AI53" s="188"/>
      <c r="AJ53" s="155"/>
      <c r="AK53" s="155"/>
      <c r="AL53" s="245">
        <f>Table1[[#This Row],[Unité]]</f>
        <v>0</v>
      </c>
      <c r="AM53" s="155"/>
      <c r="AN53" s="155"/>
      <c r="AO53" s="155"/>
      <c r="AP53" s="69"/>
      <c r="AQ53" s="191">
        <f>IF( OR( Table1[[#This Row],[Categorie d''activité]]=Lists!$D$3, Table1[[#This Row],[Categorie d''activité]]=Lists!$D$14,
Table1[[#This Row],[Categorie d''activité]]=Lists!$D$6), MAX(Table1[[#This Row],[2020
Q1]:[2020
Q4]]),
SUM(Table1[[#This Row],[2020
Q1]:[2020
Q4]] ))</f>
        <v>0</v>
      </c>
      <c r="AR53" s="192" t="str">
        <f>IF(Table1[[#This Row],[Unité]]="Individu", Table1[[#This Row],[TOTAL 
par UNITÉ 2020]], IF(Table1[[#This Row],[Unité]]="Ménage",Table1[[#This Row],[TOTAL 
par UNITÉ 2020]]*5,IF(Table1[[#This Row],[Unité]]= "Assoc/ coopérative",Table1[[#This Row],[TOTAL 
par UNITÉ 2020]]*50, IF(Table1[[#This Row],[Unité]]="AUTRE", "", ""))))</f>
        <v/>
      </c>
      <c r="AS53" s="169">
        <f>Table1[[#This Row],[Unité]]</f>
        <v>0</v>
      </c>
      <c r="AT53" s="155"/>
      <c r="AU53" s="155"/>
      <c r="AV53" s="155"/>
      <c r="AW53" s="155"/>
      <c r="AX53" s="155"/>
      <c r="AY53" s="155"/>
      <c r="AZ53" s="155"/>
      <c r="BA53" s="155"/>
      <c r="BB53" s="155"/>
      <c r="BC53" s="155"/>
      <c r="BD53" s="155"/>
      <c r="BE53" s="155"/>
      <c r="BF53" s="191">
        <f>IF( OR( Table1[[#This Row],[Categorie d''activité]]=Lists!$D$3, Table1[[#This Row],[Categorie d''activité]]=Lists!$D$14,
Table1[[#This Row],[Categorie d''activité]]=Lists!$D$6), MAX(Table1[[#This Row],[January-21]:[December-21]]),
SUM(Table1[[#This Row],[January-21]:[December-21]] ))</f>
        <v>0</v>
      </c>
      <c r="BG53" s="192" t="str">
        <f>IF(Table1[[#This Row],[Unité]]="Individu", Table1[[#This Row],[TOTAL 
par UNITÉ
2021]], IF(Table1[[#This Row],[Unité]]="Ménage",Table1[[#This Row],[TOTAL 
par UNITÉ
2021]]*5,IF(Table1[[#This Row],[Unité]]= "Assoc/ coopérative",Table1[[#This Row],[TOTAL 
par UNITÉ
2021]]*50, IF(Table1[[#This Row],[Unité]]="AUTRE", "", ""))))</f>
        <v/>
      </c>
      <c r="BH53" s="193"/>
    </row>
    <row r="54" spans="1:60" s="171" customFormat="1" x14ac:dyDescent="0.25">
      <c r="B54" s="181"/>
      <c r="C54" s="172"/>
      <c r="D54" s="172"/>
      <c r="G54" s="174"/>
      <c r="H54" s="190"/>
      <c r="I54" s="239">
        <f>YEAR(Table1[[#This Row],[Date de démarrage
(dd/mm/yyyy)]])</f>
        <v>1900</v>
      </c>
      <c r="J54" s="240">
        <f>YEAR(Table1[[#This Row],[Date de fin
(dd/mm/yyyy)]])</f>
        <v>1900</v>
      </c>
      <c r="L54" s="156"/>
      <c r="M54" s="175"/>
      <c r="N54" s="184"/>
      <c r="O54" s="185"/>
      <c r="P54" s="178"/>
      <c r="Q54" s="179"/>
      <c r="R54" s="241" t="str">
        <f xml:space="preserve"> IF( Q54 &lt;&gt;0, IF(Table1[[#This Row],[Unité]]="Ménage",Table1[[#This Row],[Valeur de chaque transfert ou voucher/ ménage
(GOURDE)]]*Table1[[#This Row],[ Nombre de transferts/ ménage]]*Table1[[#This Row],[TOTAL individus plannifiés
2021]]/5, "pb unité"), "0")</f>
        <v>0</v>
      </c>
      <c r="S54" s="180"/>
      <c r="T54" s="246"/>
      <c r="U54" s="253"/>
      <c r="V54" s="254"/>
      <c r="W54" s="255"/>
      <c r="X54"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4"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4" s="256"/>
      <c r="AG54" s="244">
        <f>SUM(Table1[[#This Row],[Nombre de filles
 (&lt; 18 ans)]:[Nombre d''hommes
(&gt; 60 ans)]])</f>
        <v>0</v>
      </c>
      <c r="AH54" s="187"/>
      <c r="AI54" s="188"/>
      <c r="AJ54" s="155"/>
      <c r="AK54" s="155"/>
      <c r="AL54" s="245">
        <f>Table1[[#This Row],[Unité]]</f>
        <v>0</v>
      </c>
      <c r="AM54" s="155"/>
      <c r="AN54" s="155"/>
      <c r="AO54" s="155"/>
      <c r="AP54" s="69"/>
      <c r="AQ54" s="191">
        <f>IF( OR( Table1[[#This Row],[Categorie d''activité]]=Lists!$D$3, Table1[[#This Row],[Categorie d''activité]]=Lists!$D$14,
Table1[[#This Row],[Categorie d''activité]]=Lists!$D$6), MAX(Table1[[#This Row],[2020
Q1]:[2020
Q4]]),
SUM(Table1[[#This Row],[2020
Q1]:[2020
Q4]] ))</f>
        <v>0</v>
      </c>
      <c r="AR54" s="192" t="str">
        <f>IF(Table1[[#This Row],[Unité]]="Individu", Table1[[#This Row],[TOTAL 
par UNITÉ 2020]], IF(Table1[[#This Row],[Unité]]="Ménage",Table1[[#This Row],[TOTAL 
par UNITÉ 2020]]*5,IF(Table1[[#This Row],[Unité]]= "Assoc/ coopérative",Table1[[#This Row],[TOTAL 
par UNITÉ 2020]]*50, IF(Table1[[#This Row],[Unité]]="AUTRE", "", ""))))</f>
        <v/>
      </c>
      <c r="AS54" s="169">
        <f>Table1[[#This Row],[Unité]]</f>
        <v>0</v>
      </c>
      <c r="AT54" s="155"/>
      <c r="AU54" s="155"/>
      <c r="AV54" s="155"/>
      <c r="AW54" s="155"/>
      <c r="AX54" s="155"/>
      <c r="AY54" s="155"/>
      <c r="AZ54" s="155"/>
      <c r="BA54" s="155"/>
      <c r="BB54" s="155"/>
      <c r="BC54" s="155"/>
      <c r="BD54" s="155"/>
      <c r="BE54" s="155"/>
      <c r="BF54" s="191">
        <f>IF( OR( Table1[[#This Row],[Categorie d''activité]]=Lists!$D$3, Table1[[#This Row],[Categorie d''activité]]=Lists!$D$14,
Table1[[#This Row],[Categorie d''activité]]=Lists!$D$6), MAX(Table1[[#This Row],[January-21]:[December-21]]),
SUM(Table1[[#This Row],[January-21]:[December-21]] ))</f>
        <v>0</v>
      </c>
      <c r="BG54" s="192" t="str">
        <f>IF(Table1[[#This Row],[Unité]]="Individu", Table1[[#This Row],[TOTAL 
par UNITÉ
2021]], IF(Table1[[#This Row],[Unité]]="Ménage",Table1[[#This Row],[TOTAL 
par UNITÉ
2021]]*5,IF(Table1[[#This Row],[Unité]]= "Assoc/ coopérative",Table1[[#This Row],[TOTAL 
par UNITÉ
2021]]*50, IF(Table1[[#This Row],[Unité]]="AUTRE", "", ""))))</f>
        <v/>
      </c>
      <c r="BH54" s="193"/>
    </row>
    <row r="55" spans="1:60" s="171" customFormat="1" x14ac:dyDescent="0.25">
      <c r="B55" s="181"/>
      <c r="C55" s="172"/>
      <c r="D55" s="172"/>
      <c r="G55" s="174"/>
      <c r="H55" s="190"/>
      <c r="I55" s="239">
        <f>YEAR(Table1[[#This Row],[Date de démarrage
(dd/mm/yyyy)]])</f>
        <v>1900</v>
      </c>
      <c r="J55" s="240">
        <f>YEAR(Table1[[#This Row],[Date de fin
(dd/mm/yyyy)]])</f>
        <v>1900</v>
      </c>
      <c r="L55" s="156"/>
      <c r="M55" s="175"/>
      <c r="N55" s="184"/>
      <c r="O55" s="185"/>
      <c r="P55" s="178"/>
      <c r="Q55" s="179"/>
      <c r="R55" s="241" t="str">
        <f xml:space="preserve"> IF( Q55 &lt;&gt;0, IF(Table1[[#This Row],[Unité]]="Ménage",Table1[[#This Row],[Valeur de chaque transfert ou voucher/ ménage
(GOURDE)]]*Table1[[#This Row],[ Nombre de transferts/ ménage]]*Table1[[#This Row],[TOTAL individus plannifiés
2021]]/5, "pb unité"), "0")</f>
        <v>0</v>
      </c>
      <c r="S55" s="180"/>
      <c r="T55" s="246"/>
      <c r="U55" s="253"/>
      <c r="V55" s="254"/>
      <c r="W55" s="255"/>
      <c r="X55"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5"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5" s="256"/>
      <c r="AG55" s="244">
        <f>SUM(Table1[[#This Row],[Nombre de filles
 (&lt; 18 ans)]:[Nombre d''hommes
(&gt; 60 ans)]])</f>
        <v>0</v>
      </c>
      <c r="AH55" s="187"/>
      <c r="AI55" s="188"/>
      <c r="AJ55" s="155"/>
      <c r="AK55" s="155"/>
      <c r="AL55" s="245">
        <f>Table1[[#This Row],[Unité]]</f>
        <v>0</v>
      </c>
      <c r="AM55" s="155"/>
      <c r="AN55" s="155"/>
      <c r="AO55" s="155"/>
      <c r="AP55" s="69"/>
      <c r="AQ55" s="191">
        <f>IF( OR( Table1[[#This Row],[Categorie d''activité]]=Lists!$D$3, Table1[[#This Row],[Categorie d''activité]]=Lists!$D$14,
Table1[[#This Row],[Categorie d''activité]]=Lists!$D$6), MAX(Table1[[#This Row],[2020
Q1]:[2020
Q4]]),
SUM(Table1[[#This Row],[2020
Q1]:[2020
Q4]] ))</f>
        <v>0</v>
      </c>
      <c r="AR55" s="192" t="str">
        <f>IF(Table1[[#This Row],[Unité]]="Individu", Table1[[#This Row],[TOTAL 
par UNITÉ 2020]], IF(Table1[[#This Row],[Unité]]="Ménage",Table1[[#This Row],[TOTAL 
par UNITÉ 2020]]*5,IF(Table1[[#This Row],[Unité]]= "Assoc/ coopérative",Table1[[#This Row],[TOTAL 
par UNITÉ 2020]]*50, IF(Table1[[#This Row],[Unité]]="AUTRE", "", ""))))</f>
        <v/>
      </c>
      <c r="AS55" s="169">
        <f>Table1[[#This Row],[Unité]]</f>
        <v>0</v>
      </c>
      <c r="AT55" s="155"/>
      <c r="AU55" s="155"/>
      <c r="AV55" s="155"/>
      <c r="AW55" s="155"/>
      <c r="AX55" s="155"/>
      <c r="AY55" s="155"/>
      <c r="AZ55" s="155"/>
      <c r="BA55" s="155"/>
      <c r="BB55" s="155"/>
      <c r="BC55" s="155"/>
      <c r="BD55" s="155"/>
      <c r="BE55" s="155"/>
      <c r="BF55" s="191">
        <f>IF( OR( Table1[[#This Row],[Categorie d''activité]]=Lists!$D$3, Table1[[#This Row],[Categorie d''activité]]=Lists!$D$14,
Table1[[#This Row],[Categorie d''activité]]=Lists!$D$6), MAX(Table1[[#This Row],[January-21]:[December-21]]),
SUM(Table1[[#This Row],[January-21]:[December-21]] ))</f>
        <v>0</v>
      </c>
      <c r="BG55" s="192" t="str">
        <f>IF(Table1[[#This Row],[Unité]]="Individu", Table1[[#This Row],[TOTAL 
par UNITÉ
2021]], IF(Table1[[#This Row],[Unité]]="Ménage",Table1[[#This Row],[TOTAL 
par UNITÉ
2021]]*5,IF(Table1[[#This Row],[Unité]]= "Assoc/ coopérative",Table1[[#This Row],[TOTAL 
par UNITÉ
2021]]*50, IF(Table1[[#This Row],[Unité]]="AUTRE", "", ""))))</f>
        <v/>
      </c>
      <c r="BH55" s="193"/>
    </row>
    <row r="56" spans="1:60" s="171" customFormat="1" x14ac:dyDescent="0.25">
      <c r="B56" s="181"/>
      <c r="C56" s="172"/>
      <c r="D56" s="172"/>
      <c r="G56" s="174"/>
      <c r="H56" s="190"/>
      <c r="I56" s="239">
        <f>YEAR(Table1[[#This Row],[Date de démarrage
(dd/mm/yyyy)]])</f>
        <v>1900</v>
      </c>
      <c r="J56" s="240">
        <f>YEAR(Table1[[#This Row],[Date de fin
(dd/mm/yyyy)]])</f>
        <v>1900</v>
      </c>
      <c r="L56" s="156"/>
      <c r="M56" s="175"/>
      <c r="N56" s="184"/>
      <c r="O56" s="185"/>
      <c r="P56" s="178"/>
      <c r="Q56" s="179"/>
      <c r="R56" s="241" t="str">
        <f xml:space="preserve"> IF( Q56 &lt;&gt;0, IF(Table1[[#This Row],[Unité]]="Ménage",Table1[[#This Row],[Valeur de chaque transfert ou voucher/ ménage
(GOURDE)]]*Table1[[#This Row],[ Nombre de transferts/ ménage]]*Table1[[#This Row],[TOTAL individus plannifiés
2021]]/5, "pb unité"), "0")</f>
        <v>0</v>
      </c>
      <c r="S56" s="180"/>
      <c r="T56" s="246"/>
      <c r="U56" s="253"/>
      <c r="V56" s="254"/>
      <c r="W56" s="255"/>
      <c r="X56"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6"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6" s="256"/>
      <c r="AG56" s="244">
        <f>SUM(Table1[[#This Row],[Nombre de filles
 (&lt; 18 ans)]:[Nombre d''hommes
(&gt; 60 ans)]])</f>
        <v>0</v>
      </c>
      <c r="AH56" s="187"/>
      <c r="AI56" s="188"/>
      <c r="AJ56" s="155"/>
      <c r="AK56" s="155"/>
      <c r="AL56" s="245">
        <f>Table1[[#This Row],[Unité]]</f>
        <v>0</v>
      </c>
      <c r="AM56" s="155"/>
      <c r="AN56" s="155"/>
      <c r="AO56" s="155"/>
      <c r="AP56" s="69"/>
      <c r="AQ56" s="191">
        <f>IF( OR( Table1[[#This Row],[Categorie d''activité]]=Lists!$D$3, Table1[[#This Row],[Categorie d''activité]]=Lists!$D$14,
Table1[[#This Row],[Categorie d''activité]]=Lists!$D$6), MAX(Table1[[#This Row],[2020
Q1]:[2020
Q4]]),
SUM(Table1[[#This Row],[2020
Q1]:[2020
Q4]] ))</f>
        <v>0</v>
      </c>
      <c r="AR56" s="192" t="str">
        <f>IF(Table1[[#This Row],[Unité]]="Individu", Table1[[#This Row],[TOTAL 
par UNITÉ 2020]], IF(Table1[[#This Row],[Unité]]="Ménage",Table1[[#This Row],[TOTAL 
par UNITÉ 2020]]*5,IF(Table1[[#This Row],[Unité]]= "Assoc/ coopérative",Table1[[#This Row],[TOTAL 
par UNITÉ 2020]]*50, IF(Table1[[#This Row],[Unité]]="AUTRE", "", ""))))</f>
        <v/>
      </c>
      <c r="AS56" s="169">
        <f>Table1[[#This Row],[Unité]]</f>
        <v>0</v>
      </c>
      <c r="AT56" s="155"/>
      <c r="AU56" s="155"/>
      <c r="AV56" s="155"/>
      <c r="AW56" s="155"/>
      <c r="AX56" s="155"/>
      <c r="AY56" s="155"/>
      <c r="AZ56" s="155"/>
      <c r="BA56" s="155"/>
      <c r="BB56" s="155"/>
      <c r="BC56" s="155"/>
      <c r="BD56" s="155"/>
      <c r="BE56" s="155"/>
      <c r="BF56" s="191">
        <f>IF( OR( Table1[[#This Row],[Categorie d''activité]]=Lists!$D$3, Table1[[#This Row],[Categorie d''activité]]=Lists!$D$14,
Table1[[#This Row],[Categorie d''activité]]=Lists!$D$6), MAX(Table1[[#This Row],[January-21]:[December-21]]),
SUM(Table1[[#This Row],[January-21]:[December-21]] ))</f>
        <v>0</v>
      </c>
      <c r="BG56" s="192" t="str">
        <f>IF(Table1[[#This Row],[Unité]]="Individu", Table1[[#This Row],[TOTAL 
par UNITÉ
2021]], IF(Table1[[#This Row],[Unité]]="Ménage",Table1[[#This Row],[TOTAL 
par UNITÉ
2021]]*5,IF(Table1[[#This Row],[Unité]]= "Assoc/ coopérative",Table1[[#This Row],[TOTAL 
par UNITÉ
2021]]*50, IF(Table1[[#This Row],[Unité]]="AUTRE", "", ""))))</f>
        <v/>
      </c>
      <c r="BH56" s="193"/>
    </row>
    <row r="57" spans="1:60" s="171" customFormat="1" x14ac:dyDescent="0.25">
      <c r="B57" s="181"/>
      <c r="C57" s="172"/>
      <c r="D57" s="172"/>
      <c r="G57" s="174"/>
      <c r="H57" s="190"/>
      <c r="I57" s="239">
        <f>YEAR(Table1[[#This Row],[Date de démarrage
(dd/mm/yyyy)]])</f>
        <v>1900</v>
      </c>
      <c r="J57" s="240">
        <f>YEAR(Table1[[#This Row],[Date de fin
(dd/mm/yyyy)]])</f>
        <v>1900</v>
      </c>
      <c r="L57" s="156"/>
      <c r="M57" s="175"/>
      <c r="N57" s="184"/>
      <c r="O57" s="185"/>
      <c r="P57" s="178"/>
      <c r="Q57" s="179"/>
      <c r="R57" s="241" t="str">
        <f xml:space="preserve"> IF( Q57 &lt;&gt;0, IF(Table1[[#This Row],[Unité]]="Ménage",Table1[[#This Row],[Valeur de chaque transfert ou voucher/ ménage
(GOURDE)]]*Table1[[#This Row],[ Nombre de transferts/ ménage]]*Table1[[#This Row],[TOTAL individus plannifiés
2021]]/5, "pb unité"), "0")</f>
        <v>0</v>
      </c>
      <c r="S57" s="180"/>
      <c r="T57" s="246"/>
      <c r="U57" s="253"/>
      <c r="V57" s="254"/>
      <c r="W57" s="255"/>
      <c r="X57"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7" s="256"/>
      <c r="AG57" s="244">
        <f>SUM(Table1[[#This Row],[Nombre de filles
 (&lt; 18 ans)]:[Nombre d''hommes
(&gt; 60 ans)]])</f>
        <v>0</v>
      </c>
      <c r="AH57" s="187"/>
      <c r="AI57" s="188"/>
      <c r="AJ57" s="155"/>
      <c r="AK57" s="155"/>
      <c r="AL57" s="245">
        <f>Table1[[#This Row],[Unité]]</f>
        <v>0</v>
      </c>
      <c r="AM57" s="155"/>
      <c r="AN57" s="155"/>
      <c r="AO57" s="155"/>
      <c r="AP57" s="69"/>
      <c r="AQ57" s="191">
        <f>IF( OR( Table1[[#This Row],[Categorie d''activité]]=Lists!$D$3, Table1[[#This Row],[Categorie d''activité]]=Lists!$D$14,
Table1[[#This Row],[Categorie d''activité]]=Lists!$D$6), MAX(Table1[[#This Row],[2020
Q1]:[2020
Q4]]),
SUM(Table1[[#This Row],[2020
Q1]:[2020
Q4]] ))</f>
        <v>0</v>
      </c>
      <c r="AR57" s="192" t="str">
        <f>IF(Table1[[#This Row],[Unité]]="Individu", Table1[[#This Row],[TOTAL 
par UNITÉ 2020]], IF(Table1[[#This Row],[Unité]]="Ménage",Table1[[#This Row],[TOTAL 
par UNITÉ 2020]]*5,IF(Table1[[#This Row],[Unité]]= "Assoc/ coopérative",Table1[[#This Row],[TOTAL 
par UNITÉ 2020]]*50, IF(Table1[[#This Row],[Unité]]="AUTRE", "", ""))))</f>
        <v/>
      </c>
      <c r="AS57" s="169">
        <f>Table1[[#This Row],[Unité]]</f>
        <v>0</v>
      </c>
      <c r="AT57" s="155"/>
      <c r="AU57" s="155"/>
      <c r="AV57" s="155"/>
      <c r="AW57" s="155"/>
      <c r="AX57" s="155"/>
      <c r="AY57" s="155"/>
      <c r="AZ57" s="155"/>
      <c r="BA57" s="155"/>
      <c r="BB57" s="155"/>
      <c r="BC57" s="155"/>
      <c r="BD57" s="155"/>
      <c r="BE57" s="155"/>
      <c r="BF57" s="191">
        <f>IF( OR( Table1[[#This Row],[Categorie d''activité]]=Lists!$D$3, Table1[[#This Row],[Categorie d''activité]]=Lists!$D$14,
Table1[[#This Row],[Categorie d''activité]]=Lists!$D$6), MAX(Table1[[#This Row],[January-21]:[December-21]]),
SUM(Table1[[#This Row],[January-21]:[December-21]] ))</f>
        <v>0</v>
      </c>
      <c r="BG57" s="192" t="str">
        <f>IF(Table1[[#This Row],[Unité]]="Individu", Table1[[#This Row],[TOTAL 
par UNITÉ
2021]], IF(Table1[[#This Row],[Unité]]="Ménage",Table1[[#This Row],[TOTAL 
par UNITÉ
2021]]*5,IF(Table1[[#This Row],[Unité]]= "Assoc/ coopérative",Table1[[#This Row],[TOTAL 
par UNITÉ
2021]]*50, IF(Table1[[#This Row],[Unité]]="AUTRE", "", ""))))</f>
        <v/>
      </c>
      <c r="BH57" s="193"/>
    </row>
    <row r="58" spans="1:60" s="171" customFormat="1" x14ac:dyDescent="0.25">
      <c r="A58" s="183"/>
      <c r="B58" s="189"/>
      <c r="C58" s="173"/>
      <c r="D58" s="173"/>
      <c r="E58" s="183"/>
      <c r="F58" s="183"/>
      <c r="G58" s="174"/>
      <c r="H58" s="190"/>
      <c r="I58" s="239">
        <f>YEAR(Table1[[#This Row],[Date de démarrage
(dd/mm/yyyy)]])</f>
        <v>1900</v>
      </c>
      <c r="J58" s="240">
        <f>YEAR(Table1[[#This Row],[Date de fin
(dd/mm/yyyy)]])</f>
        <v>1900</v>
      </c>
      <c r="K58" s="183"/>
      <c r="L58" s="157"/>
      <c r="M58" s="258"/>
      <c r="N58" s="259"/>
      <c r="O58" s="260"/>
      <c r="P58" s="178"/>
      <c r="Q58" s="179"/>
      <c r="R58" s="241" t="str">
        <f xml:space="preserve"> IF( Q58 &lt;&gt;0, IF(Table1[[#This Row],[Unité]]="Ménage",Table1[[#This Row],[Valeur de chaque transfert ou voucher/ ménage
(GOURDE)]]*Table1[[#This Row],[ Nombre de transferts/ ménage]]*Table1[[#This Row],[TOTAL individus plannifiés
2021]]/5, "pb unité"), "0")</f>
        <v>0</v>
      </c>
      <c r="S58" s="180"/>
      <c r="T58" s="246"/>
      <c r="U58" s="186"/>
      <c r="V58" s="154"/>
      <c r="W58" s="255"/>
      <c r="X58"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8" s="182"/>
      <c r="AA58" s="183"/>
      <c r="AB58" s="183"/>
      <c r="AC58" s="183"/>
      <c r="AD58" s="183"/>
      <c r="AE58" s="183"/>
      <c r="AF58" s="183"/>
      <c r="AG58" s="244">
        <f>SUM(Table1[[#This Row],[Nombre de filles
 (&lt; 18 ans)]:[Nombre d''hommes
(&gt; 60 ans)]])</f>
        <v>0</v>
      </c>
      <c r="AH58" s="187"/>
      <c r="AI58" s="188"/>
      <c r="AJ58" s="69"/>
      <c r="AK58" s="69"/>
      <c r="AL58" s="245">
        <f>Table1[[#This Row],[Unité]]</f>
        <v>0</v>
      </c>
      <c r="AM58" s="69"/>
      <c r="AN58" s="69"/>
      <c r="AO58" s="69"/>
      <c r="AP58" s="69"/>
      <c r="AQ58" s="191">
        <f>IF( OR( Table1[[#This Row],[Categorie d''activité]]=Lists!$D$3, Table1[[#This Row],[Categorie d''activité]]=Lists!$D$14,
Table1[[#This Row],[Categorie d''activité]]=Lists!$D$6), MAX(Table1[[#This Row],[2020
Q1]:[2020
Q4]]),
SUM(Table1[[#This Row],[2020
Q1]:[2020
Q4]] ))</f>
        <v>0</v>
      </c>
      <c r="AR58" s="192" t="str">
        <f>IF(Table1[[#This Row],[Unité]]="Individu", Table1[[#This Row],[TOTAL 
par UNITÉ 2020]], IF(Table1[[#This Row],[Unité]]="Ménage",Table1[[#This Row],[TOTAL 
par UNITÉ 2020]]*5,IF(Table1[[#This Row],[Unité]]= "Assoc/ coopérative",Table1[[#This Row],[TOTAL 
par UNITÉ 2020]]*50, IF(Table1[[#This Row],[Unité]]="AUTRE", "", ""))))</f>
        <v/>
      </c>
      <c r="AS58" s="169">
        <f>Table1[[#This Row],[Unité]]</f>
        <v>0</v>
      </c>
      <c r="AT58" s="69"/>
      <c r="AU58" s="69"/>
      <c r="AV58" s="69"/>
      <c r="AW58" s="69"/>
      <c r="AX58" s="69"/>
      <c r="AY58" s="69"/>
      <c r="AZ58" s="69"/>
      <c r="BA58" s="69"/>
      <c r="BB58" s="69"/>
      <c r="BC58" s="69"/>
      <c r="BD58" s="69"/>
      <c r="BE58" s="69"/>
      <c r="BF58" s="191">
        <f>IF( OR( Table1[[#This Row],[Categorie d''activité]]=Lists!$D$3, Table1[[#This Row],[Categorie d''activité]]=Lists!$D$14,
Table1[[#This Row],[Categorie d''activité]]=Lists!$D$6), MAX(Table1[[#This Row],[January-21]:[December-21]]),
SUM(Table1[[#This Row],[January-21]:[December-21]] ))</f>
        <v>0</v>
      </c>
      <c r="BG58" s="192" t="str">
        <f>IF(Table1[[#This Row],[Unité]]="Individu", Table1[[#This Row],[TOTAL 
par UNITÉ
2021]], IF(Table1[[#This Row],[Unité]]="Ménage",Table1[[#This Row],[TOTAL 
par UNITÉ
2021]]*5,IF(Table1[[#This Row],[Unité]]= "Assoc/ coopérative",Table1[[#This Row],[TOTAL 
par UNITÉ
2021]]*50, IF(Table1[[#This Row],[Unité]]="AUTRE", "", ""))))</f>
        <v/>
      </c>
      <c r="BH58" s="193"/>
    </row>
    <row r="59" spans="1:60" s="171" customFormat="1" x14ac:dyDescent="0.25">
      <c r="A59" s="183"/>
      <c r="B59" s="189"/>
      <c r="C59" s="173"/>
      <c r="D59" s="173"/>
      <c r="E59" s="183"/>
      <c r="F59" s="183"/>
      <c r="G59" s="174"/>
      <c r="H59" s="190"/>
      <c r="I59" s="239">
        <f>YEAR(Table1[[#This Row],[Date de démarrage
(dd/mm/yyyy)]])</f>
        <v>1900</v>
      </c>
      <c r="J59" s="240">
        <f>YEAR(Table1[[#This Row],[Date de fin
(dd/mm/yyyy)]])</f>
        <v>1900</v>
      </c>
      <c r="K59" s="183"/>
      <c r="L59" s="157"/>
      <c r="M59" s="258"/>
      <c r="N59" s="259"/>
      <c r="O59" s="260"/>
      <c r="P59" s="247"/>
      <c r="Q59" s="248"/>
      <c r="R59" s="241" t="str">
        <f xml:space="preserve"> IF( Q59 &lt;&gt;0, IF(Table1[[#This Row],[Unité]]="Ménage",Table1[[#This Row],[Valeur de chaque transfert ou voucher/ ménage
(GOURDE)]]*Table1[[#This Row],[ Nombre de transferts/ ménage]]*Table1[[#This Row],[TOTAL individus plannifiés
2021]]/5, "pb unité"), "0")</f>
        <v>0</v>
      </c>
      <c r="S59" s="249"/>
      <c r="T59" s="257"/>
      <c r="U59" s="186"/>
      <c r="V59" s="154"/>
      <c r="W59" s="255"/>
      <c r="X59"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5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59" s="182"/>
      <c r="AA59" s="183"/>
      <c r="AB59" s="183"/>
      <c r="AC59" s="183"/>
      <c r="AD59" s="183"/>
      <c r="AE59" s="183"/>
      <c r="AF59" s="183"/>
      <c r="AG59" s="244">
        <f>SUM(Table1[[#This Row],[Nombre de filles
 (&lt; 18 ans)]:[Nombre d''hommes
(&gt; 60 ans)]])</f>
        <v>0</v>
      </c>
      <c r="AH59" s="187"/>
      <c r="AI59" s="188"/>
      <c r="AJ59" s="69"/>
      <c r="AK59" s="69"/>
      <c r="AL59" s="245">
        <f>Table1[[#This Row],[Unité]]</f>
        <v>0</v>
      </c>
      <c r="AM59" s="69"/>
      <c r="AN59" s="69"/>
      <c r="AO59" s="69"/>
      <c r="AP59" s="69"/>
      <c r="AQ59" s="191">
        <f>IF( OR( Table1[[#This Row],[Categorie d''activité]]=Lists!$D$3, Table1[[#This Row],[Categorie d''activité]]=Lists!$D$14,
Table1[[#This Row],[Categorie d''activité]]=Lists!$D$6), MAX(Table1[[#This Row],[2020
Q1]:[2020
Q4]]),
SUM(Table1[[#This Row],[2020
Q1]:[2020
Q4]] ))</f>
        <v>0</v>
      </c>
      <c r="AR59" s="192" t="str">
        <f>IF(Table1[[#This Row],[Unité]]="Individu", Table1[[#This Row],[TOTAL 
par UNITÉ 2020]], IF(Table1[[#This Row],[Unité]]="Ménage",Table1[[#This Row],[TOTAL 
par UNITÉ 2020]]*5,IF(Table1[[#This Row],[Unité]]= "Assoc/ coopérative",Table1[[#This Row],[TOTAL 
par UNITÉ 2020]]*50, IF(Table1[[#This Row],[Unité]]="AUTRE", "", ""))))</f>
        <v/>
      </c>
      <c r="AS59" s="169">
        <f>Table1[[#This Row],[Unité]]</f>
        <v>0</v>
      </c>
      <c r="AT59" s="69"/>
      <c r="AU59" s="69"/>
      <c r="AV59" s="69"/>
      <c r="AW59" s="69"/>
      <c r="AX59" s="69"/>
      <c r="AY59" s="69"/>
      <c r="AZ59" s="69"/>
      <c r="BA59" s="69"/>
      <c r="BB59" s="69"/>
      <c r="BC59" s="69"/>
      <c r="BD59" s="69"/>
      <c r="BE59" s="69"/>
      <c r="BF59" s="191">
        <f>IF( OR( Table1[[#This Row],[Categorie d''activité]]=Lists!$D$3, Table1[[#This Row],[Categorie d''activité]]=Lists!$D$14,
Table1[[#This Row],[Categorie d''activité]]=Lists!$D$6), MAX(Table1[[#This Row],[January-21]:[December-21]]),
SUM(Table1[[#This Row],[January-21]:[December-21]] ))</f>
        <v>0</v>
      </c>
      <c r="BG59" s="192" t="str">
        <f>IF(Table1[[#This Row],[Unité]]="Individu", Table1[[#This Row],[TOTAL 
par UNITÉ
2021]], IF(Table1[[#This Row],[Unité]]="Ménage",Table1[[#This Row],[TOTAL 
par UNITÉ
2021]]*5,IF(Table1[[#This Row],[Unité]]= "Assoc/ coopérative",Table1[[#This Row],[TOTAL 
par UNITÉ
2021]]*50, IF(Table1[[#This Row],[Unité]]="AUTRE", "", ""))))</f>
        <v/>
      </c>
      <c r="BH59" s="193"/>
    </row>
    <row r="60" spans="1:60" s="171" customFormat="1" x14ac:dyDescent="0.25">
      <c r="B60" s="181"/>
      <c r="C60" s="172"/>
      <c r="D60" s="172"/>
      <c r="G60" s="174"/>
      <c r="H60" s="190"/>
      <c r="I60" s="239">
        <f>YEAR(Table1[[#This Row],[Date de démarrage
(dd/mm/yyyy)]])</f>
        <v>1900</v>
      </c>
      <c r="J60" s="240">
        <f>YEAR(Table1[[#This Row],[Date de fin
(dd/mm/yyyy)]])</f>
        <v>1900</v>
      </c>
      <c r="L60" s="156"/>
      <c r="M60" s="175"/>
      <c r="N60" s="184"/>
      <c r="O60" s="185"/>
      <c r="P60" s="178"/>
      <c r="Q60" s="179"/>
      <c r="R60" s="241" t="str">
        <f xml:space="preserve"> IF( Q60 &lt;&gt;0, IF(Table1[[#This Row],[Unité]]="Ménage",Table1[[#This Row],[Valeur de chaque transfert ou voucher/ ménage
(GOURDE)]]*Table1[[#This Row],[ Nombre de transferts/ ménage]]*Table1[[#This Row],[TOTAL individus plannifiés
2021]]/5, "pb unité"), "0")</f>
        <v>0</v>
      </c>
      <c r="S60" s="180"/>
      <c r="T60" s="246"/>
      <c r="U60" s="253"/>
      <c r="V60" s="254"/>
      <c r="W60" s="255"/>
      <c r="X60"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0" s="256"/>
      <c r="AG60" s="244">
        <f>SUM(Table1[[#This Row],[Nombre de filles
 (&lt; 18 ans)]:[Nombre d''hommes
(&gt; 60 ans)]])</f>
        <v>0</v>
      </c>
      <c r="AH60" s="187"/>
      <c r="AI60" s="188"/>
      <c r="AJ60" s="155"/>
      <c r="AK60" s="155"/>
      <c r="AL60" s="245">
        <f>Table1[[#This Row],[Unité]]</f>
        <v>0</v>
      </c>
      <c r="AM60" s="155"/>
      <c r="AN60" s="155"/>
      <c r="AO60" s="155"/>
      <c r="AP60" s="69"/>
      <c r="AQ60" s="191">
        <f>IF( OR( Table1[[#This Row],[Categorie d''activité]]=Lists!$D$3, Table1[[#This Row],[Categorie d''activité]]=Lists!$D$14,
Table1[[#This Row],[Categorie d''activité]]=Lists!$D$6), MAX(Table1[[#This Row],[2020
Q1]:[2020
Q4]]),
SUM(Table1[[#This Row],[2020
Q1]:[2020
Q4]] ))</f>
        <v>0</v>
      </c>
      <c r="AR60" s="192" t="str">
        <f>IF(Table1[[#This Row],[Unité]]="Individu", Table1[[#This Row],[TOTAL 
par UNITÉ 2020]], IF(Table1[[#This Row],[Unité]]="Ménage",Table1[[#This Row],[TOTAL 
par UNITÉ 2020]]*5,IF(Table1[[#This Row],[Unité]]= "Assoc/ coopérative",Table1[[#This Row],[TOTAL 
par UNITÉ 2020]]*50, IF(Table1[[#This Row],[Unité]]="AUTRE", "", ""))))</f>
        <v/>
      </c>
      <c r="AS60" s="169">
        <f>Table1[[#This Row],[Unité]]</f>
        <v>0</v>
      </c>
      <c r="AT60" s="155"/>
      <c r="AU60" s="155"/>
      <c r="AV60" s="155"/>
      <c r="AW60" s="155"/>
      <c r="AX60" s="155"/>
      <c r="AY60" s="155"/>
      <c r="AZ60" s="155"/>
      <c r="BA60" s="155"/>
      <c r="BB60" s="155"/>
      <c r="BC60" s="155"/>
      <c r="BD60" s="155"/>
      <c r="BE60" s="155"/>
      <c r="BF60" s="191">
        <f>IF( OR( Table1[[#This Row],[Categorie d''activité]]=Lists!$D$3, Table1[[#This Row],[Categorie d''activité]]=Lists!$D$14,
Table1[[#This Row],[Categorie d''activité]]=Lists!$D$6), MAX(Table1[[#This Row],[January-21]:[December-21]]),
SUM(Table1[[#This Row],[January-21]:[December-21]] ))</f>
        <v>0</v>
      </c>
      <c r="BG60" s="192" t="str">
        <f>IF(Table1[[#This Row],[Unité]]="Individu", Table1[[#This Row],[TOTAL 
par UNITÉ
2021]], IF(Table1[[#This Row],[Unité]]="Ménage",Table1[[#This Row],[TOTAL 
par UNITÉ
2021]]*5,IF(Table1[[#This Row],[Unité]]= "Assoc/ coopérative",Table1[[#This Row],[TOTAL 
par UNITÉ
2021]]*50, IF(Table1[[#This Row],[Unité]]="AUTRE", "", ""))))</f>
        <v/>
      </c>
      <c r="BH60" s="193"/>
    </row>
    <row r="61" spans="1:60" s="171" customFormat="1" x14ac:dyDescent="0.25">
      <c r="B61" s="181"/>
      <c r="C61" s="172"/>
      <c r="D61" s="172"/>
      <c r="G61" s="174"/>
      <c r="H61" s="190"/>
      <c r="I61" s="239">
        <f>YEAR(Table1[[#This Row],[Date de démarrage
(dd/mm/yyyy)]])</f>
        <v>1900</v>
      </c>
      <c r="J61" s="240">
        <f>YEAR(Table1[[#This Row],[Date de fin
(dd/mm/yyyy)]])</f>
        <v>1900</v>
      </c>
      <c r="L61" s="156"/>
      <c r="M61" s="175"/>
      <c r="N61" s="184"/>
      <c r="O61" s="185"/>
      <c r="P61" s="178"/>
      <c r="Q61" s="179"/>
      <c r="R61" s="241" t="str">
        <f xml:space="preserve"> IF( Q61 &lt;&gt;0, IF(Table1[[#This Row],[Unité]]="Ménage",Table1[[#This Row],[Valeur de chaque transfert ou voucher/ ménage
(GOURDE)]]*Table1[[#This Row],[ Nombre de transferts/ ménage]]*Table1[[#This Row],[TOTAL individus plannifiés
2021]]/5, "pb unité"), "0")</f>
        <v>0</v>
      </c>
      <c r="S61" s="180"/>
      <c r="T61" s="246"/>
      <c r="U61" s="253"/>
      <c r="V61" s="254"/>
      <c r="W61" s="255"/>
      <c r="X61"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1" s="256"/>
      <c r="AG61" s="244">
        <f>SUM(Table1[[#This Row],[Nombre de filles
 (&lt; 18 ans)]:[Nombre d''hommes
(&gt; 60 ans)]])</f>
        <v>0</v>
      </c>
      <c r="AH61" s="187"/>
      <c r="AI61" s="188"/>
      <c r="AJ61" s="155"/>
      <c r="AK61" s="155"/>
      <c r="AL61" s="245">
        <f>Table1[[#This Row],[Unité]]</f>
        <v>0</v>
      </c>
      <c r="AM61" s="155"/>
      <c r="AN61" s="155"/>
      <c r="AO61" s="155"/>
      <c r="AP61" s="69"/>
      <c r="AQ61" s="191">
        <f>IF( OR( Table1[[#This Row],[Categorie d''activité]]=Lists!$D$3, Table1[[#This Row],[Categorie d''activité]]=Lists!$D$14,
Table1[[#This Row],[Categorie d''activité]]=Lists!$D$6), MAX(Table1[[#This Row],[2020
Q1]:[2020
Q4]]),
SUM(Table1[[#This Row],[2020
Q1]:[2020
Q4]] ))</f>
        <v>0</v>
      </c>
      <c r="AR61" s="192" t="str">
        <f>IF(Table1[[#This Row],[Unité]]="Individu", Table1[[#This Row],[TOTAL 
par UNITÉ 2020]], IF(Table1[[#This Row],[Unité]]="Ménage",Table1[[#This Row],[TOTAL 
par UNITÉ 2020]]*5,IF(Table1[[#This Row],[Unité]]= "Assoc/ coopérative",Table1[[#This Row],[TOTAL 
par UNITÉ 2020]]*50, IF(Table1[[#This Row],[Unité]]="AUTRE", "", ""))))</f>
        <v/>
      </c>
      <c r="AS61" s="169">
        <f>Table1[[#This Row],[Unité]]</f>
        <v>0</v>
      </c>
      <c r="AT61" s="155"/>
      <c r="AU61" s="155"/>
      <c r="AV61" s="155"/>
      <c r="AW61" s="155"/>
      <c r="AX61" s="155"/>
      <c r="AY61" s="155"/>
      <c r="AZ61" s="155"/>
      <c r="BA61" s="155"/>
      <c r="BB61" s="155"/>
      <c r="BC61" s="155"/>
      <c r="BD61" s="155"/>
      <c r="BE61" s="155"/>
      <c r="BF61" s="191">
        <f>IF( OR( Table1[[#This Row],[Categorie d''activité]]=Lists!$D$3, Table1[[#This Row],[Categorie d''activité]]=Lists!$D$14,
Table1[[#This Row],[Categorie d''activité]]=Lists!$D$6), MAX(Table1[[#This Row],[January-21]:[December-21]]),
SUM(Table1[[#This Row],[January-21]:[December-21]] ))</f>
        <v>0</v>
      </c>
      <c r="BG61" s="192" t="str">
        <f>IF(Table1[[#This Row],[Unité]]="Individu", Table1[[#This Row],[TOTAL 
par UNITÉ
2021]], IF(Table1[[#This Row],[Unité]]="Ménage",Table1[[#This Row],[TOTAL 
par UNITÉ
2021]]*5,IF(Table1[[#This Row],[Unité]]= "Assoc/ coopérative",Table1[[#This Row],[TOTAL 
par UNITÉ
2021]]*50, IF(Table1[[#This Row],[Unité]]="AUTRE", "", ""))))</f>
        <v/>
      </c>
      <c r="BH61" s="193"/>
    </row>
    <row r="62" spans="1:60" s="171" customFormat="1" x14ac:dyDescent="0.25">
      <c r="B62" s="181"/>
      <c r="C62" s="172"/>
      <c r="D62" s="172"/>
      <c r="G62" s="174"/>
      <c r="H62" s="190"/>
      <c r="I62" s="239">
        <f>YEAR(Table1[[#This Row],[Date de démarrage
(dd/mm/yyyy)]])</f>
        <v>1900</v>
      </c>
      <c r="J62" s="240">
        <f>YEAR(Table1[[#This Row],[Date de fin
(dd/mm/yyyy)]])</f>
        <v>1900</v>
      </c>
      <c r="L62" s="156"/>
      <c r="M62" s="175"/>
      <c r="N62" s="184"/>
      <c r="O62" s="185"/>
      <c r="P62" s="178"/>
      <c r="Q62" s="179"/>
      <c r="R62" s="241" t="str">
        <f xml:space="preserve"> IF( Q62 &lt;&gt;0, IF(Table1[[#This Row],[Unité]]="Ménage",Table1[[#This Row],[Valeur de chaque transfert ou voucher/ ménage
(GOURDE)]]*Table1[[#This Row],[ Nombre de transferts/ ménage]]*Table1[[#This Row],[TOTAL individus plannifiés
2021]]/5, "pb unité"), "0")</f>
        <v>0</v>
      </c>
      <c r="S62" s="180"/>
      <c r="T62" s="246"/>
      <c r="U62" s="253"/>
      <c r="V62" s="254"/>
      <c r="W62" s="255"/>
      <c r="X62"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2" s="256"/>
      <c r="AG62" s="244">
        <f>SUM(Table1[[#This Row],[Nombre de filles
 (&lt; 18 ans)]:[Nombre d''hommes
(&gt; 60 ans)]])</f>
        <v>0</v>
      </c>
      <c r="AH62" s="187"/>
      <c r="AI62" s="188"/>
      <c r="AJ62" s="155"/>
      <c r="AK62" s="155"/>
      <c r="AL62" s="245">
        <f>Table1[[#This Row],[Unité]]</f>
        <v>0</v>
      </c>
      <c r="AM62" s="155"/>
      <c r="AN62" s="155"/>
      <c r="AO62" s="155"/>
      <c r="AP62" s="69"/>
      <c r="AQ62" s="191">
        <f>IF( OR( Table1[[#This Row],[Categorie d''activité]]=Lists!$D$3, Table1[[#This Row],[Categorie d''activité]]=Lists!$D$14,
Table1[[#This Row],[Categorie d''activité]]=Lists!$D$6), MAX(Table1[[#This Row],[2020
Q1]:[2020
Q4]]),
SUM(Table1[[#This Row],[2020
Q1]:[2020
Q4]] ))</f>
        <v>0</v>
      </c>
      <c r="AR62" s="192" t="str">
        <f>IF(Table1[[#This Row],[Unité]]="Individu", Table1[[#This Row],[TOTAL 
par UNITÉ 2020]], IF(Table1[[#This Row],[Unité]]="Ménage",Table1[[#This Row],[TOTAL 
par UNITÉ 2020]]*5,IF(Table1[[#This Row],[Unité]]= "Assoc/ coopérative",Table1[[#This Row],[TOTAL 
par UNITÉ 2020]]*50, IF(Table1[[#This Row],[Unité]]="AUTRE", "", ""))))</f>
        <v/>
      </c>
      <c r="AS62" s="169">
        <f>Table1[[#This Row],[Unité]]</f>
        <v>0</v>
      </c>
      <c r="AT62" s="155"/>
      <c r="AU62" s="155"/>
      <c r="AV62" s="155"/>
      <c r="AW62" s="155"/>
      <c r="AX62" s="155"/>
      <c r="AY62" s="155"/>
      <c r="AZ62" s="155"/>
      <c r="BA62" s="155"/>
      <c r="BB62" s="155"/>
      <c r="BC62" s="155"/>
      <c r="BD62" s="155"/>
      <c r="BE62" s="155"/>
      <c r="BF62" s="191">
        <f>IF( OR( Table1[[#This Row],[Categorie d''activité]]=Lists!$D$3, Table1[[#This Row],[Categorie d''activité]]=Lists!$D$14,
Table1[[#This Row],[Categorie d''activité]]=Lists!$D$6), MAX(Table1[[#This Row],[January-21]:[December-21]]),
SUM(Table1[[#This Row],[January-21]:[December-21]] ))</f>
        <v>0</v>
      </c>
      <c r="BG62" s="192" t="str">
        <f>IF(Table1[[#This Row],[Unité]]="Individu", Table1[[#This Row],[TOTAL 
par UNITÉ
2021]], IF(Table1[[#This Row],[Unité]]="Ménage",Table1[[#This Row],[TOTAL 
par UNITÉ
2021]]*5,IF(Table1[[#This Row],[Unité]]= "Assoc/ coopérative",Table1[[#This Row],[TOTAL 
par UNITÉ
2021]]*50, IF(Table1[[#This Row],[Unité]]="AUTRE", "", ""))))</f>
        <v/>
      </c>
      <c r="BH62" s="193"/>
    </row>
    <row r="63" spans="1:60" s="171" customFormat="1" x14ac:dyDescent="0.25">
      <c r="B63" s="181"/>
      <c r="C63" s="172"/>
      <c r="D63" s="172"/>
      <c r="G63" s="174"/>
      <c r="H63" s="190"/>
      <c r="I63" s="239">
        <f>YEAR(Table1[[#This Row],[Date de démarrage
(dd/mm/yyyy)]])</f>
        <v>1900</v>
      </c>
      <c r="J63" s="240">
        <f>YEAR(Table1[[#This Row],[Date de fin
(dd/mm/yyyy)]])</f>
        <v>1900</v>
      </c>
      <c r="L63" s="156"/>
      <c r="M63" s="175"/>
      <c r="N63" s="184"/>
      <c r="O63" s="185"/>
      <c r="P63" s="178"/>
      <c r="Q63" s="179"/>
      <c r="R63" s="241" t="str">
        <f xml:space="preserve"> IF( Q63 &lt;&gt;0, IF(Table1[[#This Row],[Unité]]="Ménage",Table1[[#This Row],[Valeur de chaque transfert ou voucher/ ménage
(GOURDE)]]*Table1[[#This Row],[ Nombre de transferts/ ménage]]*Table1[[#This Row],[TOTAL individus plannifiés
2021]]/5, "pb unité"), "0")</f>
        <v>0</v>
      </c>
      <c r="S63" s="180"/>
      <c r="T63" s="246"/>
      <c r="U63" s="253"/>
      <c r="V63" s="254"/>
      <c r="W63" s="255"/>
      <c r="X63"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3" s="256"/>
      <c r="AG63" s="244">
        <f>SUM(Table1[[#This Row],[Nombre de filles
 (&lt; 18 ans)]:[Nombre d''hommes
(&gt; 60 ans)]])</f>
        <v>0</v>
      </c>
      <c r="AH63" s="187"/>
      <c r="AI63" s="188"/>
      <c r="AJ63" s="155"/>
      <c r="AK63" s="155"/>
      <c r="AL63" s="245">
        <f>Table1[[#This Row],[Unité]]</f>
        <v>0</v>
      </c>
      <c r="AM63" s="155"/>
      <c r="AN63" s="155"/>
      <c r="AO63" s="155"/>
      <c r="AP63" s="69"/>
      <c r="AQ63" s="191">
        <f>IF( OR( Table1[[#This Row],[Categorie d''activité]]=Lists!$D$3, Table1[[#This Row],[Categorie d''activité]]=Lists!$D$14,
Table1[[#This Row],[Categorie d''activité]]=Lists!$D$6), MAX(Table1[[#This Row],[2020
Q1]:[2020
Q4]]),
SUM(Table1[[#This Row],[2020
Q1]:[2020
Q4]] ))</f>
        <v>0</v>
      </c>
      <c r="AR63" s="192" t="str">
        <f>IF(Table1[[#This Row],[Unité]]="Individu", Table1[[#This Row],[TOTAL 
par UNITÉ 2020]], IF(Table1[[#This Row],[Unité]]="Ménage",Table1[[#This Row],[TOTAL 
par UNITÉ 2020]]*5,IF(Table1[[#This Row],[Unité]]= "Assoc/ coopérative",Table1[[#This Row],[TOTAL 
par UNITÉ 2020]]*50, IF(Table1[[#This Row],[Unité]]="AUTRE", "", ""))))</f>
        <v/>
      </c>
      <c r="AS63" s="169">
        <f>Table1[[#This Row],[Unité]]</f>
        <v>0</v>
      </c>
      <c r="AT63" s="155"/>
      <c r="AU63" s="155"/>
      <c r="AV63" s="155"/>
      <c r="AW63" s="155"/>
      <c r="AX63" s="155"/>
      <c r="AY63" s="155"/>
      <c r="AZ63" s="155"/>
      <c r="BA63" s="155"/>
      <c r="BB63" s="155"/>
      <c r="BC63" s="155"/>
      <c r="BD63" s="155"/>
      <c r="BE63" s="155"/>
      <c r="BF63" s="191">
        <f>IF( OR( Table1[[#This Row],[Categorie d''activité]]=Lists!$D$3, Table1[[#This Row],[Categorie d''activité]]=Lists!$D$14,
Table1[[#This Row],[Categorie d''activité]]=Lists!$D$6), MAX(Table1[[#This Row],[January-21]:[December-21]]),
SUM(Table1[[#This Row],[January-21]:[December-21]] ))</f>
        <v>0</v>
      </c>
      <c r="BG63" s="192" t="str">
        <f>IF(Table1[[#This Row],[Unité]]="Individu", Table1[[#This Row],[TOTAL 
par UNITÉ
2021]], IF(Table1[[#This Row],[Unité]]="Ménage",Table1[[#This Row],[TOTAL 
par UNITÉ
2021]]*5,IF(Table1[[#This Row],[Unité]]= "Assoc/ coopérative",Table1[[#This Row],[TOTAL 
par UNITÉ
2021]]*50, IF(Table1[[#This Row],[Unité]]="AUTRE", "", ""))))</f>
        <v/>
      </c>
      <c r="BH63" s="193"/>
    </row>
    <row r="64" spans="1:60" s="171" customFormat="1" x14ac:dyDescent="0.25">
      <c r="B64" s="181"/>
      <c r="C64" s="172"/>
      <c r="D64" s="172"/>
      <c r="G64" s="174"/>
      <c r="H64" s="190"/>
      <c r="I64" s="239">
        <f>YEAR(Table1[[#This Row],[Date de démarrage
(dd/mm/yyyy)]])</f>
        <v>1900</v>
      </c>
      <c r="J64" s="240">
        <f>YEAR(Table1[[#This Row],[Date de fin
(dd/mm/yyyy)]])</f>
        <v>1900</v>
      </c>
      <c r="L64" s="156"/>
      <c r="M64" s="175"/>
      <c r="N64" s="184"/>
      <c r="O64" s="185"/>
      <c r="P64" s="178"/>
      <c r="Q64" s="179"/>
      <c r="R64" s="241" t="str">
        <f xml:space="preserve"> IF( Q64 &lt;&gt;0, IF(Table1[[#This Row],[Unité]]="Ménage",Table1[[#This Row],[Valeur de chaque transfert ou voucher/ ménage
(GOURDE)]]*Table1[[#This Row],[ Nombre de transferts/ ménage]]*Table1[[#This Row],[TOTAL individus plannifiés
2021]]/5, "pb unité"), "0")</f>
        <v>0</v>
      </c>
      <c r="S64" s="180"/>
      <c r="T64" s="246"/>
      <c r="U64" s="253"/>
      <c r="V64" s="254"/>
      <c r="W64" s="255"/>
      <c r="X64"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4"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4" s="256"/>
      <c r="AG64" s="244">
        <f>SUM(Table1[[#This Row],[Nombre de filles
 (&lt; 18 ans)]:[Nombre d''hommes
(&gt; 60 ans)]])</f>
        <v>0</v>
      </c>
      <c r="AH64" s="187"/>
      <c r="AI64" s="188"/>
      <c r="AJ64" s="155"/>
      <c r="AK64" s="155"/>
      <c r="AL64" s="245">
        <f>Table1[[#This Row],[Unité]]</f>
        <v>0</v>
      </c>
      <c r="AM64" s="155"/>
      <c r="AN64" s="155"/>
      <c r="AO64" s="155"/>
      <c r="AP64" s="69"/>
      <c r="AQ64" s="191">
        <f>IF( OR( Table1[[#This Row],[Categorie d''activité]]=Lists!$D$3, Table1[[#This Row],[Categorie d''activité]]=Lists!$D$14,
Table1[[#This Row],[Categorie d''activité]]=Lists!$D$6), MAX(Table1[[#This Row],[2020
Q1]:[2020
Q4]]),
SUM(Table1[[#This Row],[2020
Q1]:[2020
Q4]] ))</f>
        <v>0</v>
      </c>
      <c r="AR64" s="192" t="str">
        <f>IF(Table1[[#This Row],[Unité]]="Individu", Table1[[#This Row],[TOTAL 
par UNITÉ 2020]], IF(Table1[[#This Row],[Unité]]="Ménage",Table1[[#This Row],[TOTAL 
par UNITÉ 2020]]*5,IF(Table1[[#This Row],[Unité]]= "Assoc/ coopérative",Table1[[#This Row],[TOTAL 
par UNITÉ 2020]]*50, IF(Table1[[#This Row],[Unité]]="AUTRE", "", ""))))</f>
        <v/>
      </c>
      <c r="AS64" s="169">
        <f>Table1[[#This Row],[Unité]]</f>
        <v>0</v>
      </c>
      <c r="AT64" s="155"/>
      <c r="AU64" s="155"/>
      <c r="AV64" s="155"/>
      <c r="AW64" s="155"/>
      <c r="AX64" s="155"/>
      <c r="AY64" s="155"/>
      <c r="AZ64" s="155"/>
      <c r="BA64" s="155"/>
      <c r="BB64" s="155"/>
      <c r="BC64" s="155"/>
      <c r="BD64" s="155"/>
      <c r="BE64" s="155"/>
      <c r="BF64" s="191">
        <f>IF( OR( Table1[[#This Row],[Categorie d''activité]]=Lists!$D$3, Table1[[#This Row],[Categorie d''activité]]=Lists!$D$14,
Table1[[#This Row],[Categorie d''activité]]=Lists!$D$6), MAX(Table1[[#This Row],[January-21]:[December-21]]),
SUM(Table1[[#This Row],[January-21]:[December-21]] ))</f>
        <v>0</v>
      </c>
      <c r="BG64" s="192" t="str">
        <f>IF(Table1[[#This Row],[Unité]]="Individu", Table1[[#This Row],[TOTAL 
par UNITÉ
2021]], IF(Table1[[#This Row],[Unité]]="Ménage",Table1[[#This Row],[TOTAL 
par UNITÉ
2021]]*5,IF(Table1[[#This Row],[Unité]]= "Assoc/ coopérative",Table1[[#This Row],[TOTAL 
par UNITÉ
2021]]*50, IF(Table1[[#This Row],[Unité]]="AUTRE", "", ""))))</f>
        <v/>
      </c>
      <c r="BH64" s="193"/>
    </row>
    <row r="65" spans="1:60" s="171" customFormat="1" x14ac:dyDescent="0.25">
      <c r="B65" s="181"/>
      <c r="C65" s="172"/>
      <c r="D65" s="172"/>
      <c r="G65" s="174"/>
      <c r="H65" s="190"/>
      <c r="I65" s="239">
        <f>YEAR(Table1[[#This Row],[Date de démarrage
(dd/mm/yyyy)]])</f>
        <v>1900</v>
      </c>
      <c r="J65" s="240">
        <f>YEAR(Table1[[#This Row],[Date de fin
(dd/mm/yyyy)]])</f>
        <v>1900</v>
      </c>
      <c r="L65" s="156"/>
      <c r="M65" s="175"/>
      <c r="N65" s="184"/>
      <c r="O65" s="185"/>
      <c r="P65" s="178"/>
      <c r="Q65" s="179"/>
      <c r="R65" s="241" t="str">
        <f xml:space="preserve"> IF( Q65 &lt;&gt;0, IF(Table1[[#This Row],[Unité]]="Ménage",Table1[[#This Row],[Valeur de chaque transfert ou voucher/ ménage
(GOURDE)]]*Table1[[#This Row],[ Nombre de transferts/ ménage]]*Table1[[#This Row],[TOTAL individus plannifiés
2021]]/5, "pb unité"), "0")</f>
        <v>0</v>
      </c>
      <c r="S65" s="180"/>
      <c r="T65" s="246"/>
      <c r="U65" s="253"/>
      <c r="V65" s="254"/>
      <c r="W65" s="255"/>
      <c r="X65"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5"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5" s="256"/>
      <c r="AG65" s="244">
        <f>SUM(Table1[[#This Row],[Nombre de filles
 (&lt; 18 ans)]:[Nombre d''hommes
(&gt; 60 ans)]])</f>
        <v>0</v>
      </c>
      <c r="AH65" s="187"/>
      <c r="AI65" s="188"/>
      <c r="AJ65" s="155"/>
      <c r="AK65" s="155"/>
      <c r="AL65" s="245">
        <f>Table1[[#This Row],[Unité]]</f>
        <v>0</v>
      </c>
      <c r="AM65" s="155"/>
      <c r="AN65" s="155"/>
      <c r="AO65" s="155"/>
      <c r="AP65" s="69"/>
      <c r="AQ65" s="191">
        <f>IF( OR( Table1[[#This Row],[Categorie d''activité]]=Lists!$D$3, Table1[[#This Row],[Categorie d''activité]]=Lists!$D$14,
Table1[[#This Row],[Categorie d''activité]]=Lists!$D$6), MAX(Table1[[#This Row],[2020
Q1]:[2020
Q4]]),
SUM(Table1[[#This Row],[2020
Q1]:[2020
Q4]] ))</f>
        <v>0</v>
      </c>
      <c r="AR65" s="192" t="str">
        <f>IF(Table1[[#This Row],[Unité]]="Individu", Table1[[#This Row],[TOTAL 
par UNITÉ 2020]], IF(Table1[[#This Row],[Unité]]="Ménage",Table1[[#This Row],[TOTAL 
par UNITÉ 2020]]*5,IF(Table1[[#This Row],[Unité]]= "Assoc/ coopérative",Table1[[#This Row],[TOTAL 
par UNITÉ 2020]]*50, IF(Table1[[#This Row],[Unité]]="AUTRE", "", ""))))</f>
        <v/>
      </c>
      <c r="AS65" s="169">
        <f>Table1[[#This Row],[Unité]]</f>
        <v>0</v>
      </c>
      <c r="AT65" s="155"/>
      <c r="AU65" s="155"/>
      <c r="AV65" s="155"/>
      <c r="AW65" s="155"/>
      <c r="AX65" s="155"/>
      <c r="AY65" s="155"/>
      <c r="AZ65" s="155"/>
      <c r="BA65" s="155"/>
      <c r="BB65" s="155"/>
      <c r="BC65" s="155"/>
      <c r="BD65" s="155"/>
      <c r="BE65" s="155"/>
      <c r="BF65" s="191">
        <f>IF( OR( Table1[[#This Row],[Categorie d''activité]]=Lists!$D$3, Table1[[#This Row],[Categorie d''activité]]=Lists!$D$14,
Table1[[#This Row],[Categorie d''activité]]=Lists!$D$6), MAX(Table1[[#This Row],[January-21]:[December-21]]),
SUM(Table1[[#This Row],[January-21]:[December-21]] ))</f>
        <v>0</v>
      </c>
      <c r="BG65" s="192" t="str">
        <f>IF(Table1[[#This Row],[Unité]]="Individu", Table1[[#This Row],[TOTAL 
par UNITÉ
2021]], IF(Table1[[#This Row],[Unité]]="Ménage",Table1[[#This Row],[TOTAL 
par UNITÉ
2021]]*5,IF(Table1[[#This Row],[Unité]]= "Assoc/ coopérative",Table1[[#This Row],[TOTAL 
par UNITÉ
2021]]*50, IF(Table1[[#This Row],[Unité]]="AUTRE", "", ""))))</f>
        <v/>
      </c>
      <c r="BH65" s="193"/>
    </row>
    <row r="66" spans="1:60" s="171" customFormat="1" x14ac:dyDescent="0.25">
      <c r="B66" s="181"/>
      <c r="C66" s="172"/>
      <c r="D66" s="172"/>
      <c r="G66" s="174"/>
      <c r="H66" s="190"/>
      <c r="I66" s="239">
        <f>YEAR(Table1[[#This Row],[Date de démarrage
(dd/mm/yyyy)]])</f>
        <v>1900</v>
      </c>
      <c r="J66" s="240">
        <f>YEAR(Table1[[#This Row],[Date de fin
(dd/mm/yyyy)]])</f>
        <v>1900</v>
      </c>
      <c r="L66" s="156"/>
      <c r="M66" s="175"/>
      <c r="N66" s="184"/>
      <c r="O66" s="185"/>
      <c r="P66" s="178"/>
      <c r="Q66" s="179"/>
      <c r="R66" s="241" t="str">
        <f xml:space="preserve"> IF( Q66 &lt;&gt;0, IF(Table1[[#This Row],[Unité]]="Ménage",Table1[[#This Row],[Valeur de chaque transfert ou voucher/ ménage
(GOURDE)]]*Table1[[#This Row],[ Nombre de transferts/ ménage]]*Table1[[#This Row],[TOTAL individus plannifiés
2021]]/5, "pb unité"), "0")</f>
        <v>0</v>
      </c>
      <c r="S66" s="180"/>
      <c r="T66" s="246"/>
      <c r="U66" s="253"/>
      <c r="V66" s="254"/>
      <c r="W66" s="255"/>
      <c r="X66"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6"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6" s="256"/>
      <c r="AG66" s="244">
        <f>SUM(Table1[[#This Row],[Nombre de filles
 (&lt; 18 ans)]:[Nombre d''hommes
(&gt; 60 ans)]])</f>
        <v>0</v>
      </c>
      <c r="AH66" s="187"/>
      <c r="AI66" s="188"/>
      <c r="AJ66" s="155"/>
      <c r="AK66" s="155"/>
      <c r="AL66" s="245">
        <f>Table1[[#This Row],[Unité]]</f>
        <v>0</v>
      </c>
      <c r="AM66" s="155"/>
      <c r="AN66" s="155"/>
      <c r="AO66" s="155"/>
      <c r="AP66" s="69"/>
      <c r="AQ66" s="191">
        <f>IF( OR( Table1[[#This Row],[Categorie d''activité]]=Lists!$D$3, Table1[[#This Row],[Categorie d''activité]]=Lists!$D$14,
Table1[[#This Row],[Categorie d''activité]]=Lists!$D$6), MAX(Table1[[#This Row],[2020
Q1]:[2020
Q4]]),
SUM(Table1[[#This Row],[2020
Q1]:[2020
Q4]] ))</f>
        <v>0</v>
      </c>
      <c r="AR66" s="192" t="str">
        <f>IF(Table1[[#This Row],[Unité]]="Individu", Table1[[#This Row],[TOTAL 
par UNITÉ 2020]], IF(Table1[[#This Row],[Unité]]="Ménage",Table1[[#This Row],[TOTAL 
par UNITÉ 2020]]*5,IF(Table1[[#This Row],[Unité]]= "Assoc/ coopérative",Table1[[#This Row],[TOTAL 
par UNITÉ 2020]]*50, IF(Table1[[#This Row],[Unité]]="AUTRE", "", ""))))</f>
        <v/>
      </c>
      <c r="AS66" s="169">
        <f>Table1[[#This Row],[Unité]]</f>
        <v>0</v>
      </c>
      <c r="AT66" s="155"/>
      <c r="AU66" s="155"/>
      <c r="AV66" s="155"/>
      <c r="AW66" s="155"/>
      <c r="AX66" s="155"/>
      <c r="AY66" s="155"/>
      <c r="AZ66" s="155"/>
      <c r="BA66" s="155"/>
      <c r="BB66" s="155"/>
      <c r="BC66" s="155"/>
      <c r="BD66" s="155"/>
      <c r="BE66" s="155"/>
      <c r="BF66" s="191">
        <f>IF( OR( Table1[[#This Row],[Categorie d''activité]]=Lists!$D$3, Table1[[#This Row],[Categorie d''activité]]=Lists!$D$14,
Table1[[#This Row],[Categorie d''activité]]=Lists!$D$6), MAX(Table1[[#This Row],[January-21]:[December-21]]),
SUM(Table1[[#This Row],[January-21]:[December-21]] ))</f>
        <v>0</v>
      </c>
      <c r="BG66" s="192" t="str">
        <f>IF(Table1[[#This Row],[Unité]]="Individu", Table1[[#This Row],[TOTAL 
par UNITÉ
2021]], IF(Table1[[#This Row],[Unité]]="Ménage",Table1[[#This Row],[TOTAL 
par UNITÉ
2021]]*5,IF(Table1[[#This Row],[Unité]]= "Assoc/ coopérative",Table1[[#This Row],[TOTAL 
par UNITÉ
2021]]*50, IF(Table1[[#This Row],[Unité]]="AUTRE", "", ""))))</f>
        <v/>
      </c>
      <c r="BH66" s="193"/>
    </row>
    <row r="67" spans="1:60" s="171" customFormat="1" x14ac:dyDescent="0.25">
      <c r="B67" s="181"/>
      <c r="C67" s="172"/>
      <c r="D67" s="172"/>
      <c r="G67" s="174"/>
      <c r="H67" s="190"/>
      <c r="I67" s="239">
        <f>YEAR(Table1[[#This Row],[Date de démarrage
(dd/mm/yyyy)]])</f>
        <v>1900</v>
      </c>
      <c r="J67" s="240">
        <f>YEAR(Table1[[#This Row],[Date de fin
(dd/mm/yyyy)]])</f>
        <v>1900</v>
      </c>
      <c r="L67" s="156"/>
      <c r="M67" s="175"/>
      <c r="N67" s="184"/>
      <c r="O67" s="185"/>
      <c r="P67" s="178"/>
      <c r="Q67" s="179"/>
      <c r="R67" s="241" t="str">
        <f xml:space="preserve"> IF( Q67 &lt;&gt;0, IF(Table1[[#This Row],[Unité]]="Ménage",Table1[[#This Row],[Valeur de chaque transfert ou voucher/ ménage
(GOURDE)]]*Table1[[#This Row],[ Nombre de transferts/ ménage]]*Table1[[#This Row],[TOTAL individus plannifiés
2021]]/5, "pb unité"), "0")</f>
        <v>0</v>
      </c>
      <c r="S67" s="180"/>
      <c r="T67" s="246"/>
      <c r="U67" s="253"/>
      <c r="V67" s="254"/>
      <c r="W67" s="255"/>
      <c r="X67"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7" s="256"/>
      <c r="AG67" s="244">
        <f>SUM(Table1[[#This Row],[Nombre de filles
 (&lt; 18 ans)]:[Nombre d''hommes
(&gt; 60 ans)]])</f>
        <v>0</v>
      </c>
      <c r="AH67" s="187"/>
      <c r="AI67" s="188"/>
      <c r="AJ67" s="155"/>
      <c r="AK67" s="155"/>
      <c r="AL67" s="245">
        <f>Table1[[#This Row],[Unité]]</f>
        <v>0</v>
      </c>
      <c r="AM67" s="155"/>
      <c r="AN67" s="155"/>
      <c r="AO67" s="155"/>
      <c r="AP67" s="69"/>
      <c r="AQ67" s="191">
        <f>IF( OR( Table1[[#This Row],[Categorie d''activité]]=Lists!$D$3, Table1[[#This Row],[Categorie d''activité]]=Lists!$D$14,
Table1[[#This Row],[Categorie d''activité]]=Lists!$D$6), MAX(Table1[[#This Row],[2020
Q1]:[2020
Q4]]),
SUM(Table1[[#This Row],[2020
Q1]:[2020
Q4]] ))</f>
        <v>0</v>
      </c>
      <c r="AR67" s="192" t="str">
        <f>IF(Table1[[#This Row],[Unité]]="Individu", Table1[[#This Row],[TOTAL 
par UNITÉ 2020]], IF(Table1[[#This Row],[Unité]]="Ménage",Table1[[#This Row],[TOTAL 
par UNITÉ 2020]]*5,IF(Table1[[#This Row],[Unité]]= "Assoc/ coopérative",Table1[[#This Row],[TOTAL 
par UNITÉ 2020]]*50, IF(Table1[[#This Row],[Unité]]="AUTRE", "", ""))))</f>
        <v/>
      </c>
      <c r="AS67" s="169">
        <f>Table1[[#This Row],[Unité]]</f>
        <v>0</v>
      </c>
      <c r="AT67" s="155"/>
      <c r="AU67" s="155"/>
      <c r="AV67" s="155"/>
      <c r="AW67" s="155"/>
      <c r="AX67" s="155"/>
      <c r="AY67" s="155"/>
      <c r="AZ67" s="155"/>
      <c r="BA67" s="155"/>
      <c r="BB67" s="155"/>
      <c r="BC67" s="155"/>
      <c r="BD67" s="155"/>
      <c r="BE67" s="155"/>
      <c r="BF67" s="191">
        <f>IF( OR( Table1[[#This Row],[Categorie d''activité]]=Lists!$D$3, Table1[[#This Row],[Categorie d''activité]]=Lists!$D$14,
Table1[[#This Row],[Categorie d''activité]]=Lists!$D$6), MAX(Table1[[#This Row],[January-21]:[December-21]]),
SUM(Table1[[#This Row],[January-21]:[December-21]] ))</f>
        <v>0</v>
      </c>
      <c r="BG67" s="192" t="str">
        <f>IF(Table1[[#This Row],[Unité]]="Individu", Table1[[#This Row],[TOTAL 
par UNITÉ
2021]], IF(Table1[[#This Row],[Unité]]="Ménage",Table1[[#This Row],[TOTAL 
par UNITÉ
2021]]*5,IF(Table1[[#This Row],[Unité]]= "Assoc/ coopérative",Table1[[#This Row],[TOTAL 
par UNITÉ
2021]]*50, IF(Table1[[#This Row],[Unité]]="AUTRE", "", ""))))</f>
        <v/>
      </c>
      <c r="BH67" s="193"/>
    </row>
    <row r="68" spans="1:60" s="171" customFormat="1" x14ac:dyDescent="0.25">
      <c r="B68" s="181"/>
      <c r="C68" s="172"/>
      <c r="D68" s="172"/>
      <c r="G68" s="174"/>
      <c r="H68" s="190"/>
      <c r="I68" s="239">
        <f>YEAR(Table1[[#This Row],[Date de démarrage
(dd/mm/yyyy)]])</f>
        <v>1900</v>
      </c>
      <c r="J68" s="240">
        <f>YEAR(Table1[[#This Row],[Date de fin
(dd/mm/yyyy)]])</f>
        <v>1900</v>
      </c>
      <c r="L68" s="156"/>
      <c r="M68" s="175"/>
      <c r="N68" s="184"/>
      <c r="O68" s="185"/>
      <c r="P68" s="178"/>
      <c r="Q68" s="179"/>
      <c r="R68" s="241" t="str">
        <f xml:space="preserve"> IF( Q68 &lt;&gt;0, IF(Table1[[#This Row],[Unité]]="Ménage",Table1[[#This Row],[Valeur de chaque transfert ou voucher/ ménage
(GOURDE)]]*Table1[[#This Row],[ Nombre de transferts/ ménage]]*Table1[[#This Row],[TOTAL individus plannifiés
2021]]/5, "pb unité"), "0")</f>
        <v>0</v>
      </c>
      <c r="S68" s="180"/>
      <c r="T68" s="246"/>
      <c r="U68" s="253"/>
      <c r="V68" s="254"/>
      <c r="W68" s="255"/>
      <c r="X68"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8" s="256"/>
      <c r="AG68" s="244">
        <f>SUM(Table1[[#This Row],[Nombre de filles
 (&lt; 18 ans)]:[Nombre d''hommes
(&gt; 60 ans)]])</f>
        <v>0</v>
      </c>
      <c r="AH68" s="187"/>
      <c r="AI68" s="188"/>
      <c r="AJ68" s="155"/>
      <c r="AK68" s="155"/>
      <c r="AL68" s="245">
        <f>Table1[[#This Row],[Unité]]</f>
        <v>0</v>
      </c>
      <c r="AM68" s="155"/>
      <c r="AN68" s="155"/>
      <c r="AO68" s="155"/>
      <c r="AP68" s="69"/>
      <c r="AQ68" s="191">
        <f>IF( OR( Table1[[#This Row],[Categorie d''activité]]=Lists!$D$3, Table1[[#This Row],[Categorie d''activité]]=Lists!$D$14,
Table1[[#This Row],[Categorie d''activité]]=Lists!$D$6), MAX(Table1[[#This Row],[2020
Q1]:[2020
Q4]]),
SUM(Table1[[#This Row],[2020
Q1]:[2020
Q4]] ))</f>
        <v>0</v>
      </c>
      <c r="AR68" s="192" t="str">
        <f>IF(Table1[[#This Row],[Unité]]="Individu", Table1[[#This Row],[TOTAL 
par UNITÉ 2020]], IF(Table1[[#This Row],[Unité]]="Ménage",Table1[[#This Row],[TOTAL 
par UNITÉ 2020]]*5,IF(Table1[[#This Row],[Unité]]= "Assoc/ coopérative",Table1[[#This Row],[TOTAL 
par UNITÉ 2020]]*50, IF(Table1[[#This Row],[Unité]]="AUTRE", "", ""))))</f>
        <v/>
      </c>
      <c r="AS68" s="169">
        <f>Table1[[#This Row],[Unité]]</f>
        <v>0</v>
      </c>
      <c r="AT68" s="155"/>
      <c r="AU68" s="155"/>
      <c r="AV68" s="155"/>
      <c r="AW68" s="155"/>
      <c r="AX68" s="155"/>
      <c r="AY68" s="155"/>
      <c r="AZ68" s="155"/>
      <c r="BA68" s="155"/>
      <c r="BB68" s="155"/>
      <c r="BC68" s="155"/>
      <c r="BD68" s="155"/>
      <c r="BE68" s="155"/>
      <c r="BF68" s="191">
        <f>IF( OR( Table1[[#This Row],[Categorie d''activité]]=Lists!$D$3, Table1[[#This Row],[Categorie d''activité]]=Lists!$D$14,
Table1[[#This Row],[Categorie d''activité]]=Lists!$D$6), MAX(Table1[[#This Row],[January-21]:[December-21]]),
SUM(Table1[[#This Row],[January-21]:[December-21]] ))</f>
        <v>0</v>
      </c>
      <c r="BG68" s="192" t="str">
        <f>IF(Table1[[#This Row],[Unité]]="Individu", Table1[[#This Row],[TOTAL 
par UNITÉ
2021]], IF(Table1[[#This Row],[Unité]]="Ménage",Table1[[#This Row],[TOTAL 
par UNITÉ
2021]]*5,IF(Table1[[#This Row],[Unité]]= "Assoc/ coopérative",Table1[[#This Row],[TOTAL 
par UNITÉ
2021]]*50, IF(Table1[[#This Row],[Unité]]="AUTRE", "", ""))))</f>
        <v/>
      </c>
      <c r="BH68" s="193"/>
    </row>
    <row r="69" spans="1:60" s="171" customFormat="1" x14ac:dyDescent="0.25">
      <c r="B69" s="181"/>
      <c r="C69" s="172"/>
      <c r="D69" s="172"/>
      <c r="G69" s="174"/>
      <c r="H69" s="190"/>
      <c r="I69" s="239">
        <f>YEAR(Table1[[#This Row],[Date de démarrage
(dd/mm/yyyy)]])</f>
        <v>1900</v>
      </c>
      <c r="J69" s="240">
        <f>YEAR(Table1[[#This Row],[Date de fin
(dd/mm/yyyy)]])</f>
        <v>1900</v>
      </c>
      <c r="L69" s="156"/>
      <c r="M69" s="175"/>
      <c r="N69" s="184"/>
      <c r="O69" s="185"/>
      <c r="P69" s="178"/>
      <c r="Q69" s="179"/>
      <c r="R69" s="241" t="str">
        <f xml:space="preserve"> IF( Q69 &lt;&gt;0, IF(Table1[[#This Row],[Unité]]="Ménage",Table1[[#This Row],[Valeur de chaque transfert ou voucher/ ménage
(GOURDE)]]*Table1[[#This Row],[ Nombre de transferts/ ménage]]*Table1[[#This Row],[TOTAL individus plannifiés
2021]]/5, "pb unité"), "0")</f>
        <v>0</v>
      </c>
      <c r="S69" s="180"/>
      <c r="T69" s="246"/>
      <c r="U69" s="253"/>
      <c r="V69" s="254"/>
      <c r="W69" s="255"/>
      <c r="X69"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6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69" s="256"/>
      <c r="AG69" s="244">
        <f>SUM(Table1[[#This Row],[Nombre de filles
 (&lt; 18 ans)]:[Nombre d''hommes
(&gt; 60 ans)]])</f>
        <v>0</v>
      </c>
      <c r="AH69" s="187"/>
      <c r="AI69" s="188"/>
      <c r="AJ69" s="155"/>
      <c r="AK69" s="155"/>
      <c r="AL69" s="245">
        <f>Table1[[#This Row],[Unité]]</f>
        <v>0</v>
      </c>
      <c r="AM69" s="155"/>
      <c r="AN69" s="155"/>
      <c r="AO69" s="155"/>
      <c r="AP69" s="69"/>
      <c r="AQ69" s="191">
        <f>IF( OR( Table1[[#This Row],[Categorie d''activité]]=Lists!$D$3, Table1[[#This Row],[Categorie d''activité]]=Lists!$D$14,
Table1[[#This Row],[Categorie d''activité]]=Lists!$D$6), MAX(Table1[[#This Row],[2020
Q1]:[2020
Q4]]),
SUM(Table1[[#This Row],[2020
Q1]:[2020
Q4]] ))</f>
        <v>0</v>
      </c>
      <c r="AR69" s="192" t="str">
        <f>IF(Table1[[#This Row],[Unité]]="Individu", Table1[[#This Row],[TOTAL 
par UNITÉ 2020]], IF(Table1[[#This Row],[Unité]]="Ménage",Table1[[#This Row],[TOTAL 
par UNITÉ 2020]]*5,IF(Table1[[#This Row],[Unité]]= "Assoc/ coopérative",Table1[[#This Row],[TOTAL 
par UNITÉ 2020]]*50, IF(Table1[[#This Row],[Unité]]="AUTRE", "", ""))))</f>
        <v/>
      </c>
      <c r="AS69" s="169">
        <f>Table1[[#This Row],[Unité]]</f>
        <v>0</v>
      </c>
      <c r="AT69" s="155"/>
      <c r="AU69" s="155"/>
      <c r="AV69" s="155"/>
      <c r="AW69" s="155"/>
      <c r="AX69" s="155"/>
      <c r="AY69" s="155"/>
      <c r="AZ69" s="155"/>
      <c r="BA69" s="155"/>
      <c r="BB69" s="155"/>
      <c r="BC69" s="155"/>
      <c r="BD69" s="155"/>
      <c r="BE69" s="155"/>
      <c r="BF69" s="191">
        <f>IF( OR( Table1[[#This Row],[Categorie d''activité]]=Lists!$D$3, Table1[[#This Row],[Categorie d''activité]]=Lists!$D$14,
Table1[[#This Row],[Categorie d''activité]]=Lists!$D$6), MAX(Table1[[#This Row],[January-21]:[December-21]]),
SUM(Table1[[#This Row],[January-21]:[December-21]] ))</f>
        <v>0</v>
      </c>
      <c r="BG69" s="192" t="str">
        <f>IF(Table1[[#This Row],[Unité]]="Individu", Table1[[#This Row],[TOTAL 
par UNITÉ
2021]], IF(Table1[[#This Row],[Unité]]="Ménage",Table1[[#This Row],[TOTAL 
par UNITÉ
2021]]*5,IF(Table1[[#This Row],[Unité]]= "Assoc/ coopérative",Table1[[#This Row],[TOTAL 
par UNITÉ
2021]]*50, IF(Table1[[#This Row],[Unité]]="AUTRE", "", ""))))</f>
        <v/>
      </c>
      <c r="BH69" s="193"/>
    </row>
    <row r="70" spans="1:60" s="171" customFormat="1" x14ac:dyDescent="0.25">
      <c r="B70" s="181"/>
      <c r="C70" s="172"/>
      <c r="D70" s="172"/>
      <c r="G70" s="174"/>
      <c r="H70" s="190"/>
      <c r="I70" s="239">
        <f>YEAR(Table1[[#This Row],[Date de démarrage
(dd/mm/yyyy)]])</f>
        <v>1900</v>
      </c>
      <c r="J70" s="240">
        <f>YEAR(Table1[[#This Row],[Date de fin
(dd/mm/yyyy)]])</f>
        <v>1900</v>
      </c>
      <c r="L70" s="156"/>
      <c r="M70" s="175"/>
      <c r="N70" s="184"/>
      <c r="O70" s="185"/>
      <c r="P70" s="178"/>
      <c r="Q70" s="179"/>
      <c r="R70" s="241" t="str">
        <f xml:space="preserve"> IF( Q70 &lt;&gt;0, IF(Table1[[#This Row],[Unité]]="Ménage",Table1[[#This Row],[Valeur de chaque transfert ou voucher/ ménage
(GOURDE)]]*Table1[[#This Row],[ Nombre de transferts/ ménage]]*Table1[[#This Row],[TOTAL individus plannifiés
2021]]/5, "pb unité"), "0")</f>
        <v>0</v>
      </c>
      <c r="S70" s="180"/>
      <c r="T70" s="246"/>
      <c r="U70" s="253"/>
      <c r="V70" s="254"/>
      <c r="W70" s="255"/>
      <c r="X70"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0" s="256"/>
      <c r="AG70" s="244">
        <f>SUM(Table1[[#This Row],[Nombre de filles
 (&lt; 18 ans)]:[Nombre d''hommes
(&gt; 60 ans)]])</f>
        <v>0</v>
      </c>
      <c r="AH70" s="187"/>
      <c r="AI70" s="188"/>
      <c r="AJ70" s="155"/>
      <c r="AK70" s="155"/>
      <c r="AL70" s="245">
        <f>Table1[[#This Row],[Unité]]</f>
        <v>0</v>
      </c>
      <c r="AM70" s="155"/>
      <c r="AN70" s="155"/>
      <c r="AO70" s="155"/>
      <c r="AP70" s="69"/>
      <c r="AQ70" s="191">
        <f>IF( OR( Table1[[#This Row],[Categorie d''activité]]=Lists!$D$3, Table1[[#This Row],[Categorie d''activité]]=Lists!$D$14,
Table1[[#This Row],[Categorie d''activité]]=Lists!$D$6), MAX(Table1[[#This Row],[2020
Q1]:[2020
Q4]]),
SUM(Table1[[#This Row],[2020
Q1]:[2020
Q4]] ))</f>
        <v>0</v>
      </c>
      <c r="AR70" s="192" t="str">
        <f>IF(Table1[[#This Row],[Unité]]="Individu", Table1[[#This Row],[TOTAL 
par UNITÉ 2020]], IF(Table1[[#This Row],[Unité]]="Ménage",Table1[[#This Row],[TOTAL 
par UNITÉ 2020]]*5,IF(Table1[[#This Row],[Unité]]= "Assoc/ coopérative",Table1[[#This Row],[TOTAL 
par UNITÉ 2020]]*50, IF(Table1[[#This Row],[Unité]]="AUTRE", "", ""))))</f>
        <v/>
      </c>
      <c r="AS70" s="169">
        <f>Table1[[#This Row],[Unité]]</f>
        <v>0</v>
      </c>
      <c r="AT70" s="155"/>
      <c r="AU70" s="155"/>
      <c r="AV70" s="155"/>
      <c r="AW70" s="155"/>
      <c r="AX70" s="155"/>
      <c r="AY70" s="155"/>
      <c r="AZ70" s="155"/>
      <c r="BA70" s="155"/>
      <c r="BB70" s="155"/>
      <c r="BC70" s="155"/>
      <c r="BD70" s="155"/>
      <c r="BE70" s="155"/>
      <c r="BF70" s="191">
        <f>IF( OR( Table1[[#This Row],[Categorie d''activité]]=Lists!$D$3, Table1[[#This Row],[Categorie d''activité]]=Lists!$D$14,
Table1[[#This Row],[Categorie d''activité]]=Lists!$D$6), MAX(Table1[[#This Row],[January-21]:[December-21]]),
SUM(Table1[[#This Row],[January-21]:[December-21]] ))</f>
        <v>0</v>
      </c>
      <c r="BG70" s="192" t="str">
        <f>IF(Table1[[#This Row],[Unité]]="Individu", Table1[[#This Row],[TOTAL 
par UNITÉ
2021]], IF(Table1[[#This Row],[Unité]]="Ménage",Table1[[#This Row],[TOTAL 
par UNITÉ
2021]]*5,IF(Table1[[#This Row],[Unité]]= "Assoc/ coopérative",Table1[[#This Row],[TOTAL 
par UNITÉ
2021]]*50, IF(Table1[[#This Row],[Unité]]="AUTRE", "", ""))))</f>
        <v/>
      </c>
      <c r="BH70" s="193"/>
    </row>
    <row r="71" spans="1:60" s="171" customFormat="1" x14ac:dyDescent="0.25">
      <c r="B71" s="181"/>
      <c r="C71" s="172"/>
      <c r="D71" s="172"/>
      <c r="G71" s="174"/>
      <c r="H71" s="190"/>
      <c r="I71" s="239">
        <f>YEAR(Table1[[#This Row],[Date de démarrage
(dd/mm/yyyy)]])</f>
        <v>1900</v>
      </c>
      <c r="J71" s="240">
        <f>YEAR(Table1[[#This Row],[Date de fin
(dd/mm/yyyy)]])</f>
        <v>1900</v>
      </c>
      <c r="L71" s="156"/>
      <c r="M71" s="175"/>
      <c r="N71" s="184"/>
      <c r="O71" s="185"/>
      <c r="P71" s="178"/>
      <c r="Q71" s="179"/>
      <c r="R71" s="241" t="str">
        <f xml:space="preserve"> IF( Q71 &lt;&gt;0, IF(Table1[[#This Row],[Unité]]="Ménage",Table1[[#This Row],[Valeur de chaque transfert ou voucher/ ménage
(GOURDE)]]*Table1[[#This Row],[ Nombre de transferts/ ménage]]*Table1[[#This Row],[TOTAL individus plannifiés
2021]]/5, "pb unité"), "0")</f>
        <v>0</v>
      </c>
      <c r="S71" s="180"/>
      <c r="T71" s="246"/>
      <c r="U71" s="253"/>
      <c r="V71" s="254"/>
      <c r="W71" s="255"/>
      <c r="X71"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1" s="256"/>
      <c r="AG71" s="244">
        <f>SUM(Table1[[#This Row],[Nombre de filles
 (&lt; 18 ans)]:[Nombre d''hommes
(&gt; 60 ans)]])</f>
        <v>0</v>
      </c>
      <c r="AH71" s="187"/>
      <c r="AI71" s="188"/>
      <c r="AJ71" s="155"/>
      <c r="AK71" s="155"/>
      <c r="AL71" s="245">
        <f>Table1[[#This Row],[Unité]]</f>
        <v>0</v>
      </c>
      <c r="AM71" s="155"/>
      <c r="AN71" s="155"/>
      <c r="AO71" s="155"/>
      <c r="AP71" s="69"/>
      <c r="AQ71" s="191">
        <f>IF( OR( Table1[[#This Row],[Categorie d''activité]]=Lists!$D$3, Table1[[#This Row],[Categorie d''activité]]=Lists!$D$14,
Table1[[#This Row],[Categorie d''activité]]=Lists!$D$6), MAX(Table1[[#This Row],[2020
Q1]:[2020
Q4]]),
SUM(Table1[[#This Row],[2020
Q1]:[2020
Q4]] ))</f>
        <v>0</v>
      </c>
      <c r="AR71" s="192" t="str">
        <f>IF(Table1[[#This Row],[Unité]]="Individu", Table1[[#This Row],[TOTAL 
par UNITÉ 2020]], IF(Table1[[#This Row],[Unité]]="Ménage",Table1[[#This Row],[TOTAL 
par UNITÉ 2020]]*5,IF(Table1[[#This Row],[Unité]]= "Assoc/ coopérative",Table1[[#This Row],[TOTAL 
par UNITÉ 2020]]*50, IF(Table1[[#This Row],[Unité]]="AUTRE", "", ""))))</f>
        <v/>
      </c>
      <c r="AS71" s="169">
        <f>Table1[[#This Row],[Unité]]</f>
        <v>0</v>
      </c>
      <c r="AT71" s="155"/>
      <c r="AU71" s="155"/>
      <c r="AV71" s="155"/>
      <c r="AW71" s="155"/>
      <c r="AX71" s="155"/>
      <c r="AY71" s="155"/>
      <c r="AZ71" s="155"/>
      <c r="BA71" s="155"/>
      <c r="BB71" s="155"/>
      <c r="BC71" s="155"/>
      <c r="BD71" s="155"/>
      <c r="BE71" s="155"/>
      <c r="BF71" s="191">
        <f>IF( OR( Table1[[#This Row],[Categorie d''activité]]=Lists!$D$3, Table1[[#This Row],[Categorie d''activité]]=Lists!$D$14,
Table1[[#This Row],[Categorie d''activité]]=Lists!$D$6), MAX(Table1[[#This Row],[January-21]:[December-21]]),
SUM(Table1[[#This Row],[January-21]:[December-21]] ))</f>
        <v>0</v>
      </c>
      <c r="BG71" s="192" t="str">
        <f>IF(Table1[[#This Row],[Unité]]="Individu", Table1[[#This Row],[TOTAL 
par UNITÉ
2021]], IF(Table1[[#This Row],[Unité]]="Ménage",Table1[[#This Row],[TOTAL 
par UNITÉ
2021]]*5,IF(Table1[[#This Row],[Unité]]= "Assoc/ coopérative",Table1[[#This Row],[TOTAL 
par UNITÉ
2021]]*50, IF(Table1[[#This Row],[Unité]]="AUTRE", "", ""))))</f>
        <v/>
      </c>
      <c r="BH71" s="193"/>
    </row>
    <row r="72" spans="1:60" s="171" customFormat="1" x14ac:dyDescent="0.25">
      <c r="B72" s="181"/>
      <c r="C72" s="172"/>
      <c r="D72" s="172"/>
      <c r="G72" s="174"/>
      <c r="H72" s="190"/>
      <c r="I72" s="239">
        <f>YEAR(Table1[[#This Row],[Date de démarrage
(dd/mm/yyyy)]])</f>
        <v>1900</v>
      </c>
      <c r="J72" s="240">
        <f>YEAR(Table1[[#This Row],[Date de fin
(dd/mm/yyyy)]])</f>
        <v>1900</v>
      </c>
      <c r="L72" s="156"/>
      <c r="M72" s="175"/>
      <c r="N72" s="184"/>
      <c r="O72" s="185"/>
      <c r="P72" s="178"/>
      <c r="Q72" s="179"/>
      <c r="R72" s="241" t="str">
        <f xml:space="preserve"> IF( Q72 &lt;&gt;0, IF(Table1[[#This Row],[Unité]]="Ménage",Table1[[#This Row],[Valeur de chaque transfert ou voucher/ ménage
(GOURDE)]]*Table1[[#This Row],[ Nombre de transferts/ ménage]]*Table1[[#This Row],[TOTAL individus plannifiés
2021]]/5, "pb unité"), "0")</f>
        <v>0</v>
      </c>
      <c r="S72" s="180"/>
      <c r="T72" s="246"/>
      <c r="U72" s="253"/>
      <c r="V72" s="254"/>
      <c r="W72" s="255"/>
      <c r="X72"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2" s="256"/>
      <c r="AG72" s="244">
        <f>SUM(Table1[[#This Row],[Nombre de filles
 (&lt; 18 ans)]:[Nombre d''hommes
(&gt; 60 ans)]])</f>
        <v>0</v>
      </c>
      <c r="AH72" s="187"/>
      <c r="AI72" s="188"/>
      <c r="AJ72" s="155"/>
      <c r="AK72" s="155"/>
      <c r="AL72" s="245">
        <f>Table1[[#This Row],[Unité]]</f>
        <v>0</v>
      </c>
      <c r="AM72" s="155"/>
      <c r="AN72" s="155"/>
      <c r="AO72" s="155"/>
      <c r="AP72" s="69"/>
      <c r="AQ72" s="191">
        <f>IF( OR( Table1[[#This Row],[Categorie d''activité]]=Lists!$D$3, Table1[[#This Row],[Categorie d''activité]]=Lists!$D$14,
Table1[[#This Row],[Categorie d''activité]]=Lists!$D$6), MAX(Table1[[#This Row],[2020
Q1]:[2020
Q4]]),
SUM(Table1[[#This Row],[2020
Q1]:[2020
Q4]] ))</f>
        <v>0</v>
      </c>
      <c r="AR72" s="192" t="str">
        <f>IF(Table1[[#This Row],[Unité]]="Individu", Table1[[#This Row],[TOTAL 
par UNITÉ 2020]], IF(Table1[[#This Row],[Unité]]="Ménage",Table1[[#This Row],[TOTAL 
par UNITÉ 2020]]*5,IF(Table1[[#This Row],[Unité]]= "Assoc/ coopérative",Table1[[#This Row],[TOTAL 
par UNITÉ 2020]]*50, IF(Table1[[#This Row],[Unité]]="AUTRE", "", ""))))</f>
        <v/>
      </c>
      <c r="AS72" s="169">
        <f>Table1[[#This Row],[Unité]]</f>
        <v>0</v>
      </c>
      <c r="AT72" s="155"/>
      <c r="AU72" s="155"/>
      <c r="AV72" s="155"/>
      <c r="AW72" s="155"/>
      <c r="AX72" s="155"/>
      <c r="AY72" s="155"/>
      <c r="AZ72" s="155"/>
      <c r="BA72" s="155"/>
      <c r="BB72" s="155"/>
      <c r="BC72" s="155"/>
      <c r="BD72" s="155"/>
      <c r="BE72" s="155"/>
      <c r="BF72" s="191">
        <f>IF( OR( Table1[[#This Row],[Categorie d''activité]]=Lists!$D$3, Table1[[#This Row],[Categorie d''activité]]=Lists!$D$14,
Table1[[#This Row],[Categorie d''activité]]=Lists!$D$6), MAX(Table1[[#This Row],[January-21]:[December-21]]),
SUM(Table1[[#This Row],[January-21]:[December-21]] ))</f>
        <v>0</v>
      </c>
      <c r="BG72" s="192" t="str">
        <f>IF(Table1[[#This Row],[Unité]]="Individu", Table1[[#This Row],[TOTAL 
par UNITÉ
2021]], IF(Table1[[#This Row],[Unité]]="Ménage",Table1[[#This Row],[TOTAL 
par UNITÉ
2021]]*5,IF(Table1[[#This Row],[Unité]]= "Assoc/ coopérative",Table1[[#This Row],[TOTAL 
par UNITÉ
2021]]*50, IF(Table1[[#This Row],[Unité]]="AUTRE", "", ""))))</f>
        <v/>
      </c>
      <c r="BH72" s="193"/>
    </row>
    <row r="73" spans="1:60" s="171" customFormat="1" x14ac:dyDescent="0.25">
      <c r="A73" s="183"/>
      <c r="B73" s="189"/>
      <c r="C73" s="173"/>
      <c r="D73" s="173"/>
      <c r="E73" s="183"/>
      <c r="F73" s="183"/>
      <c r="G73" s="174"/>
      <c r="H73" s="190"/>
      <c r="I73" s="239">
        <f>YEAR(Table1[[#This Row],[Date de démarrage
(dd/mm/yyyy)]])</f>
        <v>1900</v>
      </c>
      <c r="J73" s="240">
        <f>YEAR(Table1[[#This Row],[Date de fin
(dd/mm/yyyy)]])</f>
        <v>1900</v>
      </c>
      <c r="K73" s="183"/>
      <c r="L73" s="157"/>
      <c r="M73" s="258"/>
      <c r="N73" s="259"/>
      <c r="O73" s="260"/>
      <c r="P73" s="247"/>
      <c r="Q73" s="248"/>
      <c r="R73" s="241" t="str">
        <f xml:space="preserve"> IF( Q73 &lt;&gt;0, IF(Table1[[#This Row],[Unité]]="Ménage",Table1[[#This Row],[Valeur de chaque transfert ou voucher/ ménage
(GOURDE)]]*Table1[[#This Row],[ Nombre de transferts/ ménage]]*Table1[[#This Row],[TOTAL individus plannifiés
2021]]/5, "pb unité"), "0")</f>
        <v>0</v>
      </c>
      <c r="S73" s="249"/>
      <c r="T73" s="257"/>
      <c r="U73" s="186"/>
      <c r="V73" s="154"/>
      <c r="W73" s="255"/>
      <c r="X73" s="191"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3" s="182"/>
      <c r="AA73" s="183"/>
      <c r="AB73" s="183"/>
      <c r="AC73" s="183"/>
      <c r="AD73" s="183"/>
      <c r="AE73" s="183"/>
      <c r="AF73" s="183"/>
      <c r="AG73" s="244">
        <f>SUM(Table1[[#This Row],[Nombre de filles
 (&lt; 18 ans)]:[Nombre d''hommes
(&gt; 60 ans)]])</f>
        <v>0</v>
      </c>
      <c r="AH73" s="187"/>
      <c r="AI73" s="188"/>
      <c r="AJ73" s="69"/>
      <c r="AK73" s="69"/>
      <c r="AL73" s="245">
        <f>Table1[[#This Row],[Unité]]</f>
        <v>0</v>
      </c>
      <c r="AM73" s="69"/>
      <c r="AN73" s="69"/>
      <c r="AO73" s="69"/>
      <c r="AP73" s="69"/>
      <c r="AQ73" s="191">
        <f>IF( OR( Table1[[#This Row],[Categorie d''activité]]=Lists!$D$3, Table1[[#This Row],[Categorie d''activité]]=Lists!$D$14,
Table1[[#This Row],[Categorie d''activité]]=Lists!$D$6), MAX(Table1[[#This Row],[2020
Q1]:[2020
Q4]]),
SUM(Table1[[#This Row],[2020
Q1]:[2020
Q4]] ))</f>
        <v>0</v>
      </c>
      <c r="AR73" s="192" t="str">
        <f>IF(Table1[[#This Row],[Unité]]="Individu", Table1[[#This Row],[TOTAL 
par UNITÉ 2020]], IF(Table1[[#This Row],[Unité]]="Ménage",Table1[[#This Row],[TOTAL 
par UNITÉ 2020]]*5,IF(Table1[[#This Row],[Unité]]= "Assoc/ coopérative",Table1[[#This Row],[TOTAL 
par UNITÉ 2020]]*50, IF(Table1[[#This Row],[Unité]]="AUTRE", "", ""))))</f>
        <v/>
      </c>
      <c r="AS73" s="169">
        <f>Table1[[#This Row],[Unité]]</f>
        <v>0</v>
      </c>
      <c r="AT73" s="69"/>
      <c r="AU73" s="69"/>
      <c r="AV73" s="69"/>
      <c r="AW73" s="69"/>
      <c r="AX73" s="69"/>
      <c r="AY73" s="69"/>
      <c r="AZ73" s="69"/>
      <c r="BA73" s="69"/>
      <c r="BB73" s="69"/>
      <c r="BC73" s="69"/>
      <c r="BD73" s="69"/>
      <c r="BE73" s="69"/>
      <c r="BF73" s="191">
        <f>IF( OR( Table1[[#This Row],[Categorie d''activité]]=Lists!$D$3, Table1[[#This Row],[Categorie d''activité]]=Lists!$D$14,
Table1[[#This Row],[Categorie d''activité]]=Lists!$D$6), MAX(Table1[[#This Row],[January-21]:[December-21]]),
SUM(Table1[[#This Row],[January-21]:[December-21]] ))</f>
        <v>0</v>
      </c>
      <c r="BG73" s="192" t="str">
        <f>IF(Table1[[#This Row],[Unité]]="Individu", Table1[[#This Row],[TOTAL 
par UNITÉ
2021]], IF(Table1[[#This Row],[Unité]]="Ménage",Table1[[#This Row],[TOTAL 
par UNITÉ
2021]]*5,IF(Table1[[#This Row],[Unité]]= "Assoc/ coopérative",Table1[[#This Row],[TOTAL 
par UNITÉ
2021]]*50, IF(Table1[[#This Row],[Unité]]="AUTRE", "", ""))))</f>
        <v/>
      </c>
      <c r="BH73" s="193"/>
    </row>
    <row r="74" spans="1:60" s="171" customFormat="1" x14ac:dyDescent="0.25">
      <c r="B74" s="181"/>
      <c r="C74" s="172"/>
      <c r="D74" s="172"/>
      <c r="G74" s="174"/>
      <c r="H74" s="261"/>
      <c r="I74" s="262">
        <f>YEAR(Table1[[#This Row],[Date de démarrage
(dd/mm/yyyy)]])</f>
        <v>1900</v>
      </c>
      <c r="J74" s="263">
        <f>YEAR(Table1[[#This Row],[Date de fin
(dd/mm/yyyy)]])</f>
        <v>1900</v>
      </c>
      <c r="L74" s="156"/>
      <c r="M74" s="175"/>
      <c r="N74" s="184"/>
      <c r="O74" s="185"/>
      <c r="P74" s="178"/>
      <c r="Q74" s="179"/>
      <c r="R74" s="179"/>
      <c r="S74" s="180"/>
      <c r="T74" s="246"/>
      <c r="U74" s="253"/>
      <c r="V74" s="254"/>
      <c r="W74" s="255"/>
      <c r="X74"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4"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4" s="256"/>
      <c r="AG74" s="244">
        <f>SUM(Table1[[#This Row],[Nombre de filles
 (&lt; 18 ans)]:[Nombre d''hommes
(&gt; 60 ans)]])</f>
        <v>0</v>
      </c>
      <c r="AH74" s="265"/>
      <c r="AI74" s="188"/>
      <c r="AJ74" s="155"/>
      <c r="AK74" s="155"/>
      <c r="AL74" s="245">
        <f>Table1[[#This Row],[Unité]]</f>
        <v>0</v>
      </c>
      <c r="AM74" s="155"/>
      <c r="AN74" s="155"/>
      <c r="AO74" s="155"/>
      <c r="AP74" s="266"/>
      <c r="AQ74" s="191">
        <f>IF( OR( Table1[[#This Row],[Categorie d''activité]]=Lists!$D$3, Table1[[#This Row],[Categorie d''activité]]=Lists!$D$14,
Table1[[#This Row],[Categorie d''activité]]=Lists!$D$6), MAX(Table1[[#This Row],[2020
Q1]:[2020
Q4]]),
SUM(Table1[[#This Row],[2020
Q1]:[2020
Q4]] ))</f>
        <v>0</v>
      </c>
      <c r="AR74" s="192" t="str">
        <f>IF(Table1[[#This Row],[Unité]]="Individu", Table1[[#This Row],[TOTAL 
par UNITÉ 2020]], IF(Table1[[#This Row],[Unité]]="Ménage",Table1[[#This Row],[TOTAL 
par UNITÉ 2020]]*5,IF(Table1[[#This Row],[Unité]]= "Assoc/ coopérative",Table1[[#This Row],[TOTAL 
par UNITÉ 2020]]*50, IF(Table1[[#This Row],[Unité]]="AUTRE", "", ""))))</f>
        <v/>
      </c>
      <c r="AS74" s="169">
        <f>Table1[[#This Row],[Unité]]</f>
        <v>0</v>
      </c>
      <c r="AT74" s="155"/>
      <c r="AU74" s="155"/>
      <c r="AV74" s="155"/>
      <c r="AW74" s="155"/>
      <c r="AX74" s="155"/>
      <c r="AY74" s="155"/>
      <c r="AZ74" s="155"/>
      <c r="BA74" s="155"/>
      <c r="BB74" s="155"/>
      <c r="BC74" s="155"/>
      <c r="BD74" s="155"/>
      <c r="BE74" s="155"/>
      <c r="BF74" s="191">
        <f>IF( OR( Table1[[#This Row],[Categorie d''activité]]=Lists!$D$3, Table1[[#This Row],[Categorie d''activité]]=Lists!$D$14,
Table1[[#This Row],[Categorie d''activité]]=Lists!$D$6), MAX(Table1[[#This Row],[January-21]:[December-21]]),
SUM(Table1[[#This Row],[January-21]:[December-21]] ))</f>
        <v>0</v>
      </c>
      <c r="BG74" s="192" t="str">
        <f>IF(Table1[[#This Row],[Unité]]="Individu", Table1[[#This Row],[TOTAL 
par UNITÉ
2021]], IF(Table1[[#This Row],[Unité]]="Ménage",Table1[[#This Row],[TOTAL 
par UNITÉ
2021]]*5,IF(Table1[[#This Row],[Unité]]= "Assoc/ coopérative",Table1[[#This Row],[TOTAL 
par UNITÉ
2021]]*50, IF(Table1[[#This Row],[Unité]]="AUTRE", "", ""))))</f>
        <v/>
      </c>
      <c r="BH74" s="193"/>
    </row>
    <row r="75" spans="1:60" s="171" customFormat="1" x14ac:dyDescent="0.25">
      <c r="B75" s="181"/>
      <c r="C75" s="172"/>
      <c r="D75" s="172"/>
      <c r="G75" s="174"/>
      <c r="H75" s="261"/>
      <c r="I75" s="262">
        <f>YEAR(Table1[[#This Row],[Date de démarrage
(dd/mm/yyyy)]])</f>
        <v>1900</v>
      </c>
      <c r="J75" s="263">
        <f>YEAR(Table1[[#This Row],[Date de fin
(dd/mm/yyyy)]])</f>
        <v>1900</v>
      </c>
      <c r="L75" s="156"/>
      <c r="M75" s="175"/>
      <c r="N75" s="184"/>
      <c r="O75" s="185"/>
      <c r="P75" s="178"/>
      <c r="Q75" s="179"/>
      <c r="R75" s="179"/>
      <c r="S75" s="180"/>
      <c r="T75" s="246"/>
      <c r="U75" s="253"/>
      <c r="V75" s="254"/>
      <c r="W75" s="255"/>
      <c r="X75"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5"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5" s="256"/>
      <c r="AG75" s="244">
        <f>SUM(Table1[[#This Row],[Nombre de filles
 (&lt; 18 ans)]:[Nombre d''hommes
(&gt; 60 ans)]])</f>
        <v>0</v>
      </c>
      <c r="AH75" s="265"/>
      <c r="AI75" s="188"/>
      <c r="AJ75" s="155"/>
      <c r="AK75" s="155"/>
      <c r="AL75" s="245">
        <f>Table1[[#This Row],[Unité]]</f>
        <v>0</v>
      </c>
      <c r="AM75" s="155"/>
      <c r="AN75" s="155"/>
      <c r="AO75" s="155"/>
      <c r="AP75" s="266"/>
      <c r="AQ75" s="191">
        <f>IF( OR( Table1[[#This Row],[Categorie d''activité]]=Lists!$D$3, Table1[[#This Row],[Categorie d''activité]]=Lists!$D$14,
Table1[[#This Row],[Categorie d''activité]]=Lists!$D$6), MAX(Table1[[#This Row],[2020
Q1]:[2020
Q4]]),
SUM(Table1[[#This Row],[2020
Q1]:[2020
Q4]] ))</f>
        <v>0</v>
      </c>
      <c r="AR75" s="192" t="str">
        <f>IF(Table1[[#This Row],[Unité]]="Individu", Table1[[#This Row],[TOTAL 
par UNITÉ 2020]], IF(Table1[[#This Row],[Unité]]="Ménage",Table1[[#This Row],[TOTAL 
par UNITÉ 2020]]*5,IF(Table1[[#This Row],[Unité]]= "Assoc/ coopérative",Table1[[#This Row],[TOTAL 
par UNITÉ 2020]]*50, IF(Table1[[#This Row],[Unité]]="AUTRE", "", ""))))</f>
        <v/>
      </c>
      <c r="AS75" s="169">
        <f>Table1[[#This Row],[Unité]]</f>
        <v>0</v>
      </c>
      <c r="AT75" s="155"/>
      <c r="AU75" s="155"/>
      <c r="AV75" s="155"/>
      <c r="AW75" s="155"/>
      <c r="AX75" s="155"/>
      <c r="AY75" s="155"/>
      <c r="AZ75" s="155"/>
      <c r="BA75" s="155"/>
      <c r="BB75" s="155"/>
      <c r="BC75" s="155"/>
      <c r="BD75" s="155"/>
      <c r="BE75" s="155"/>
      <c r="BF75" s="191">
        <f>IF( OR( Table1[[#This Row],[Categorie d''activité]]=Lists!$D$3, Table1[[#This Row],[Categorie d''activité]]=Lists!$D$14,
Table1[[#This Row],[Categorie d''activité]]=Lists!$D$6), MAX(Table1[[#This Row],[January-21]:[December-21]]),
SUM(Table1[[#This Row],[January-21]:[December-21]] ))</f>
        <v>0</v>
      </c>
      <c r="BG75" s="192" t="str">
        <f>IF(Table1[[#This Row],[Unité]]="Individu", Table1[[#This Row],[TOTAL 
par UNITÉ
2021]], IF(Table1[[#This Row],[Unité]]="Ménage",Table1[[#This Row],[TOTAL 
par UNITÉ
2021]]*5,IF(Table1[[#This Row],[Unité]]= "Assoc/ coopérative",Table1[[#This Row],[TOTAL 
par UNITÉ
2021]]*50, IF(Table1[[#This Row],[Unité]]="AUTRE", "", ""))))</f>
        <v/>
      </c>
      <c r="BH75" s="193"/>
    </row>
    <row r="76" spans="1:60" s="171" customFormat="1" x14ac:dyDescent="0.25">
      <c r="B76" s="181"/>
      <c r="C76" s="172"/>
      <c r="D76" s="172"/>
      <c r="G76" s="174"/>
      <c r="H76" s="261"/>
      <c r="I76" s="262">
        <f>YEAR(Table1[[#This Row],[Date de démarrage
(dd/mm/yyyy)]])</f>
        <v>1900</v>
      </c>
      <c r="J76" s="263">
        <f>YEAR(Table1[[#This Row],[Date de fin
(dd/mm/yyyy)]])</f>
        <v>1900</v>
      </c>
      <c r="L76" s="156"/>
      <c r="M76" s="175"/>
      <c r="N76" s="184"/>
      <c r="O76" s="185"/>
      <c r="P76" s="178"/>
      <c r="Q76" s="179"/>
      <c r="R76" s="179"/>
      <c r="S76" s="180"/>
      <c r="T76" s="246"/>
      <c r="U76" s="253"/>
      <c r="V76" s="254"/>
      <c r="W76" s="255"/>
      <c r="X76"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6"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6" s="256"/>
      <c r="AG76" s="244">
        <f>SUM(Table1[[#This Row],[Nombre de filles
 (&lt; 18 ans)]:[Nombre d''hommes
(&gt; 60 ans)]])</f>
        <v>0</v>
      </c>
      <c r="AH76" s="265"/>
      <c r="AI76" s="188"/>
      <c r="AJ76" s="155"/>
      <c r="AK76" s="155"/>
      <c r="AL76" s="245">
        <f>Table1[[#This Row],[Unité]]</f>
        <v>0</v>
      </c>
      <c r="AM76" s="155"/>
      <c r="AN76" s="155"/>
      <c r="AO76" s="155"/>
      <c r="AP76" s="266"/>
      <c r="AQ76" s="191">
        <f>IF( OR( Table1[[#This Row],[Categorie d''activité]]=Lists!$D$3, Table1[[#This Row],[Categorie d''activité]]=Lists!$D$14,
Table1[[#This Row],[Categorie d''activité]]=Lists!$D$6), MAX(Table1[[#This Row],[2020
Q1]:[2020
Q4]]),
SUM(Table1[[#This Row],[2020
Q1]:[2020
Q4]] ))</f>
        <v>0</v>
      </c>
      <c r="AR76" s="192" t="str">
        <f>IF(Table1[[#This Row],[Unité]]="Individu", Table1[[#This Row],[TOTAL 
par UNITÉ 2020]], IF(Table1[[#This Row],[Unité]]="Ménage",Table1[[#This Row],[TOTAL 
par UNITÉ 2020]]*5,IF(Table1[[#This Row],[Unité]]= "Assoc/ coopérative",Table1[[#This Row],[TOTAL 
par UNITÉ 2020]]*50, IF(Table1[[#This Row],[Unité]]="AUTRE", "", ""))))</f>
        <v/>
      </c>
      <c r="AS76" s="169">
        <f>Table1[[#This Row],[Unité]]</f>
        <v>0</v>
      </c>
      <c r="AT76" s="155"/>
      <c r="AU76" s="155"/>
      <c r="AV76" s="155"/>
      <c r="AW76" s="155"/>
      <c r="AX76" s="155"/>
      <c r="AY76" s="155"/>
      <c r="AZ76" s="155"/>
      <c r="BA76" s="155"/>
      <c r="BB76" s="155"/>
      <c r="BC76" s="155"/>
      <c r="BD76" s="155"/>
      <c r="BE76" s="155"/>
      <c r="BF76" s="191">
        <f>IF( OR( Table1[[#This Row],[Categorie d''activité]]=Lists!$D$3, Table1[[#This Row],[Categorie d''activité]]=Lists!$D$14,
Table1[[#This Row],[Categorie d''activité]]=Lists!$D$6), MAX(Table1[[#This Row],[January-21]:[December-21]]),
SUM(Table1[[#This Row],[January-21]:[December-21]] ))</f>
        <v>0</v>
      </c>
      <c r="BG76" s="192" t="str">
        <f>IF(Table1[[#This Row],[Unité]]="Individu", Table1[[#This Row],[TOTAL 
par UNITÉ
2021]], IF(Table1[[#This Row],[Unité]]="Ménage",Table1[[#This Row],[TOTAL 
par UNITÉ
2021]]*5,IF(Table1[[#This Row],[Unité]]= "Assoc/ coopérative",Table1[[#This Row],[TOTAL 
par UNITÉ
2021]]*50, IF(Table1[[#This Row],[Unité]]="AUTRE", "", ""))))</f>
        <v/>
      </c>
      <c r="BH76" s="193"/>
    </row>
    <row r="77" spans="1:60" s="171" customFormat="1" x14ac:dyDescent="0.25">
      <c r="B77" s="181"/>
      <c r="C77" s="172"/>
      <c r="D77" s="172"/>
      <c r="G77" s="174"/>
      <c r="H77" s="261"/>
      <c r="I77" s="262">
        <f>YEAR(Table1[[#This Row],[Date de démarrage
(dd/mm/yyyy)]])</f>
        <v>1900</v>
      </c>
      <c r="J77" s="263">
        <f>YEAR(Table1[[#This Row],[Date de fin
(dd/mm/yyyy)]])</f>
        <v>1900</v>
      </c>
      <c r="L77" s="156"/>
      <c r="M77" s="175"/>
      <c r="N77" s="184"/>
      <c r="O77" s="185"/>
      <c r="P77" s="178"/>
      <c r="Q77" s="179"/>
      <c r="R77" s="179"/>
      <c r="S77" s="180"/>
      <c r="T77" s="246"/>
      <c r="U77" s="253"/>
      <c r="V77" s="254"/>
      <c r="W77" s="255"/>
      <c r="X77"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7" s="256"/>
      <c r="AG77" s="244">
        <f>SUM(Table1[[#This Row],[Nombre de filles
 (&lt; 18 ans)]:[Nombre d''hommes
(&gt; 60 ans)]])</f>
        <v>0</v>
      </c>
      <c r="AH77" s="265"/>
      <c r="AI77" s="188"/>
      <c r="AJ77" s="155"/>
      <c r="AK77" s="155"/>
      <c r="AL77" s="245">
        <f>Table1[[#This Row],[Unité]]</f>
        <v>0</v>
      </c>
      <c r="AM77" s="155"/>
      <c r="AN77" s="155"/>
      <c r="AO77" s="155"/>
      <c r="AP77" s="266"/>
      <c r="AQ77" s="191">
        <f>IF( OR( Table1[[#This Row],[Categorie d''activité]]=Lists!$D$3, Table1[[#This Row],[Categorie d''activité]]=Lists!$D$14,
Table1[[#This Row],[Categorie d''activité]]=Lists!$D$6), MAX(Table1[[#This Row],[2020
Q1]:[2020
Q4]]),
SUM(Table1[[#This Row],[2020
Q1]:[2020
Q4]] ))</f>
        <v>0</v>
      </c>
      <c r="AR77" s="192" t="str">
        <f>IF(Table1[[#This Row],[Unité]]="Individu", Table1[[#This Row],[TOTAL 
par UNITÉ 2020]], IF(Table1[[#This Row],[Unité]]="Ménage",Table1[[#This Row],[TOTAL 
par UNITÉ 2020]]*5,IF(Table1[[#This Row],[Unité]]= "Assoc/ coopérative",Table1[[#This Row],[TOTAL 
par UNITÉ 2020]]*50, IF(Table1[[#This Row],[Unité]]="AUTRE", "", ""))))</f>
        <v/>
      </c>
      <c r="AS77" s="169">
        <f>Table1[[#This Row],[Unité]]</f>
        <v>0</v>
      </c>
      <c r="AT77" s="155"/>
      <c r="AU77" s="155"/>
      <c r="AV77" s="155"/>
      <c r="AW77" s="155"/>
      <c r="AX77" s="155"/>
      <c r="AY77" s="155"/>
      <c r="AZ77" s="155"/>
      <c r="BA77" s="155"/>
      <c r="BB77" s="155"/>
      <c r="BC77" s="155"/>
      <c r="BD77" s="155"/>
      <c r="BE77" s="155"/>
      <c r="BF77" s="191">
        <f>IF( OR( Table1[[#This Row],[Categorie d''activité]]=Lists!$D$3, Table1[[#This Row],[Categorie d''activité]]=Lists!$D$14,
Table1[[#This Row],[Categorie d''activité]]=Lists!$D$6), MAX(Table1[[#This Row],[January-21]:[December-21]]),
SUM(Table1[[#This Row],[January-21]:[December-21]] ))</f>
        <v>0</v>
      </c>
      <c r="BG77" s="192" t="str">
        <f>IF(Table1[[#This Row],[Unité]]="Individu", Table1[[#This Row],[TOTAL 
par UNITÉ
2021]], IF(Table1[[#This Row],[Unité]]="Ménage",Table1[[#This Row],[TOTAL 
par UNITÉ
2021]]*5,IF(Table1[[#This Row],[Unité]]= "Assoc/ coopérative",Table1[[#This Row],[TOTAL 
par UNITÉ
2021]]*50, IF(Table1[[#This Row],[Unité]]="AUTRE", "", ""))))</f>
        <v/>
      </c>
      <c r="BH77" s="193"/>
    </row>
    <row r="78" spans="1:60" s="171" customFormat="1" x14ac:dyDescent="0.25">
      <c r="B78" s="181"/>
      <c r="C78" s="172"/>
      <c r="D78" s="172"/>
      <c r="G78" s="174"/>
      <c r="H78" s="261"/>
      <c r="I78" s="262">
        <f>YEAR(Table1[[#This Row],[Date de démarrage
(dd/mm/yyyy)]])</f>
        <v>1900</v>
      </c>
      <c r="J78" s="263">
        <f>YEAR(Table1[[#This Row],[Date de fin
(dd/mm/yyyy)]])</f>
        <v>1900</v>
      </c>
      <c r="L78" s="156"/>
      <c r="M78" s="175"/>
      <c r="N78" s="184"/>
      <c r="O78" s="185"/>
      <c r="P78" s="178"/>
      <c r="Q78" s="179"/>
      <c r="R78" s="179"/>
      <c r="S78" s="180"/>
      <c r="T78" s="246"/>
      <c r="U78" s="253"/>
      <c r="V78" s="254"/>
      <c r="W78" s="255"/>
      <c r="X78"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8" s="256"/>
      <c r="AG78" s="244">
        <f>SUM(Table1[[#This Row],[Nombre de filles
 (&lt; 18 ans)]:[Nombre d''hommes
(&gt; 60 ans)]])</f>
        <v>0</v>
      </c>
      <c r="AH78" s="265"/>
      <c r="AI78" s="188"/>
      <c r="AJ78" s="155"/>
      <c r="AK78" s="155"/>
      <c r="AL78" s="245">
        <f>Table1[[#This Row],[Unité]]</f>
        <v>0</v>
      </c>
      <c r="AM78" s="155"/>
      <c r="AN78" s="155"/>
      <c r="AO78" s="155"/>
      <c r="AP78" s="266"/>
      <c r="AQ78" s="191">
        <f>IF( OR( Table1[[#This Row],[Categorie d''activité]]=Lists!$D$3, Table1[[#This Row],[Categorie d''activité]]=Lists!$D$14,
Table1[[#This Row],[Categorie d''activité]]=Lists!$D$6), MAX(Table1[[#This Row],[2020
Q1]:[2020
Q4]]),
SUM(Table1[[#This Row],[2020
Q1]:[2020
Q4]] ))</f>
        <v>0</v>
      </c>
      <c r="AR78" s="192" t="str">
        <f>IF(Table1[[#This Row],[Unité]]="Individu", Table1[[#This Row],[TOTAL 
par UNITÉ 2020]], IF(Table1[[#This Row],[Unité]]="Ménage",Table1[[#This Row],[TOTAL 
par UNITÉ 2020]]*5,IF(Table1[[#This Row],[Unité]]= "Assoc/ coopérative",Table1[[#This Row],[TOTAL 
par UNITÉ 2020]]*50, IF(Table1[[#This Row],[Unité]]="AUTRE", "", ""))))</f>
        <v/>
      </c>
      <c r="AS78" s="169">
        <f>Table1[[#This Row],[Unité]]</f>
        <v>0</v>
      </c>
      <c r="AT78" s="155"/>
      <c r="AU78" s="155"/>
      <c r="AV78" s="155"/>
      <c r="AW78" s="155"/>
      <c r="AX78" s="155"/>
      <c r="AY78" s="155"/>
      <c r="AZ78" s="155"/>
      <c r="BA78" s="155"/>
      <c r="BB78" s="155"/>
      <c r="BC78" s="155"/>
      <c r="BD78" s="155"/>
      <c r="BE78" s="155"/>
      <c r="BF78" s="191">
        <f>IF( OR( Table1[[#This Row],[Categorie d''activité]]=Lists!$D$3, Table1[[#This Row],[Categorie d''activité]]=Lists!$D$14,
Table1[[#This Row],[Categorie d''activité]]=Lists!$D$6), MAX(Table1[[#This Row],[January-21]:[December-21]]),
SUM(Table1[[#This Row],[January-21]:[December-21]] ))</f>
        <v>0</v>
      </c>
      <c r="BG78" s="192" t="str">
        <f>IF(Table1[[#This Row],[Unité]]="Individu", Table1[[#This Row],[TOTAL 
par UNITÉ
2021]], IF(Table1[[#This Row],[Unité]]="Ménage",Table1[[#This Row],[TOTAL 
par UNITÉ
2021]]*5,IF(Table1[[#This Row],[Unité]]= "Assoc/ coopérative",Table1[[#This Row],[TOTAL 
par UNITÉ
2021]]*50, IF(Table1[[#This Row],[Unité]]="AUTRE", "", ""))))</f>
        <v/>
      </c>
      <c r="BH78" s="193"/>
    </row>
    <row r="79" spans="1:60" s="171" customFormat="1" x14ac:dyDescent="0.25">
      <c r="B79" s="181"/>
      <c r="C79" s="172"/>
      <c r="D79" s="172"/>
      <c r="G79" s="174"/>
      <c r="H79" s="261"/>
      <c r="I79" s="262">
        <f>YEAR(Table1[[#This Row],[Date de démarrage
(dd/mm/yyyy)]])</f>
        <v>1900</v>
      </c>
      <c r="J79" s="263">
        <f>YEAR(Table1[[#This Row],[Date de fin
(dd/mm/yyyy)]])</f>
        <v>1900</v>
      </c>
      <c r="L79" s="156"/>
      <c r="M79" s="175"/>
      <c r="N79" s="184"/>
      <c r="O79" s="185"/>
      <c r="P79" s="178"/>
      <c r="Q79" s="179"/>
      <c r="R79" s="179"/>
      <c r="S79" s="180"/>
      <c r="T79" s="246"/>
      <c r="U79" s="253"/>
      <c r="V79" s="254"/>
      <c r="W79" s="255"/>
      <c r="X79"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7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79" s="256"/>
      <c r="AG79" s="244">
        <f>SUM(Table1[[#This Row],[Nombre de filles
 (&lt; 18 ans)]:[Nombre d''hommes
(&gt; 60 ans)]])</f>
        <v>0</v>
      </c>
      <c r="AH79" s="265"/>
      <c r="AI79" s="188"/>
      <c r="AJ79" s="155"/>
      <c r="AK79" s="155"/>
      <c r="AL79" s="245">
        <f>Table1[[#This Row],[Unité]]</f>
        <v>0</v>
      </c>
      <c r="AM79" s="155"/>
      <c r="AN79" s="155"/>
      <c r="AO79" s="155"/>
      <c r="AP79" s="266"/>
      <c r="AQ79" s="191">
        <f>IF( OR( Table1[[#This Row],[Categorie d''activité]]=Lists!$D$3, Table1[[#This Row],[Categorie d''activité]]=Lists!$D$14,
Table1[[#This Row],[Categorie d''activité]]=Lists!$D$6), MAX(Table1[[#This Row],[2020
Q1]:[2020
Q4]]),
SUM(Table1[[#This Row],[2020
Q1]:[2020
Q4]] ))</f>
        <v>0</v>
      </c>
      <c r="AR79" s="192" t="str">
        <f>IF(Table1[[#This Row],[Unité]]="Individu", Table1[[#This Row],[TOTAL 
par UNITÉ 2020]], IF(Table1[[#This Row],[Unité]]="Ménage",Table1[[#This Row],[TOTAL 
par UNITÉ 2020]]*5,IF(Table1[[#This Row],[Unité]]= "Assoc/ coopérative",Table1[[#This Row],[TOTAL 
par UNITÉ 2020]]*50, IF(Table1[[#This Row],[Unité]]="AUTRE", "", ""))))</f>
        <v/>
      </c>
      <c r="AS79" s="169">
        <f>Table1[[#This Row],[Unité]]</f>
        <v>0</v>
      </c>
      <c r="AT79" s="155"/>
      <c r="AU79" s="155"/>
      <c r="AV79" s="155"/>
      <c r="AW79" s="155"/>
      <c r="AX79" s="155"/>
      <c r="AY79" s="155"/>
      <c r="AZ79" s="155"/>
      <c r="BA79" s="155"/>
      <c r="BB79" s="155"/>
      <c r="BC79" s="155"/>
      <c r="BD79" s="155"/>
      <c r="BE79" s="155"/>
      <c r="BF79" s="191">
        <f>IF( OR( Table1[[#This Row],[Categorie d''activité]]=Lists!$D$3, Table1[[#This Row],[Categorie d''activité]]=Lists!$D$14,
Table1[[#This Row],[Categorie d''activité]]=Lists!$D$6), MAX(Table1[[#This Row],[January-21]:[December-21]]),
SUM(Table1[[#This Row],[January-21]:[December-21]] ))</f>
        <v>0</v>
      </c>
      <c r="BG79" s="192" t="str">
        <f>IF(Table1[[#This Row],[Unité]]="Individu", Table1[[#This Row],[TOTAL 
par UNITÉ
2021]], IF(Table1[[#This Row],[Unité]]="Ménage",Table1[[#This Row],[TOTAL 
par UNITÉ
2021]]*5,IF(Table1[[#This Row],[Unité]]= "Assoc/ coopérative",Table1[[#This Row],[TOTAL 
par UNITÉ
2021]]*50, IF(Table1[[#This Row],[Unité]]="AUTRE", "", ""))))</f>
        <v/>
      </c>
      <c r="BH79" s="193"/>
    </row>
    <row r="80" spans="1:60" s="171" customFormat="1" x14ac:dyDescent="0.25">
      <c r="B80" s="181"/>
      <c r="C80" s="172"/>
      <c r="D80" s="172"/>
      <c r="G80" s="174"/>
      <c r="H80" s="261"/>
      <c r="I80" s="262">
        <f>YEAR(Table1[[#This Row],[Date de démarrage
(dd/mm/yyyy)]])</f>
        <v>1900</v>
      </c>
      <c r="J80" s="263">
        <f>YEAR(Table1[[#This Row],[Date de fin
(dd/mm/yyyy)]])</f>
        <v>1900</v>
      </c>
      <c r="L80" s="156"/>
      <c r="M80" s="175"/>
      <c r="N80" s="184"/>
      <c r="O80" s="185"/>
      <c r="P80" s="178"/>
      <c r="Q80" s="179"/>
      <c r="R80" s="179"/>
      <c r="S80" s="180"/>
      <c r="T80" s="246"/>
      <c r="U80" s="253"/>
      <c r="V80" s="254"/>
      <c r="W80" s="255"/>
      <c r="X80"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0" s="256"/>
      <c r="AG80" s="244">
        <f>SUM(Table1[[#This Row],[Nombre de filles
 (&lt; 18 ans)]:[Nombre d''hommes
(&gt; 60 ans)]])</f>
        <v>0</v>
      </c>
      <c r="AH80" s="265"/>
      <c r="AI80" s="188"/>
      <c r="AJ80" s="155"/>
      <c r="AK80" s="155"/>
      <c r="AL80" s="245">
        <f>Table1[[#This Row],[Unité]]</f>
        <v>0</v>
      </c>
      <c r="AM80" s="155"/>
      <c r="AN80" s="155"/>
      <c r="AO80" s="155"/>
      <c r="AP80" s="266"/>
      <c r="AQ80" s="191">
        <f>IF( OR( Table1[[#This Row],[Categorie d''activité]]=Lists!$D$3, Table1[[#This Row],[Categorie d''activité]]=Lists!$D$14,
Table1[[#This Row],[Categorie d''activité]]=Lists!$D$6), MAX(Table1[[#This Row],[2020
Q1]:[2020
Q4]]),
SUM(Table1[[#This Row],[2020
Q1]:[2020
Q4]] ))</f>
        <v>0</v>
      </c>
      <c r="AR80" s="192" t="str">
        <f>IF(Table1[[#This Row],[Unité]]="Individu", Table1[[#This Row],[TOTAL 
par UNITÉ 2020]], IF(Table1[[#This Row],[Unité]]="Ménage",Table1[[#This Row],[TOTAL 
par UNITÉ 2020]]*5,IF(Table1[[#This Row],[Unité]]= "Assoc/ coopérative",Table1[[#This Row],[TOTAL 
par UNITÉ 2020]]*50, IF(Table1[[#This Row],[Unité]]="AUTRE", "", ""))))</f>
        <v/>
      </c>
      <c r="AS80" s="169">
        <f>Table1[[#This Row],[Unité]]</f>
        <v>0</v>
      </c>
      <c r="AT80" s="155"/>
      <c r="AU80" s="155"/>
      <c r="AV80" s="155"/>
      <c r="AW80" s="155"/>
      <c r="AX80" s="155"/>
      <c r="AY80" s="155"/>
      <c r="AZ80" s="155"/>
      <c r="BA80" s="155"/>
      <c r="BB80" s="155"/>
      <c r="BC80" s="155"/>
      <c r="BD80" s="155"/>
      <c r="BE80" s="155"/>
      <c r="BF80" s="191">
        <f>IF( OR( Table1[[#This Row],[Categorie d''activité]]=Lists!$D$3, Table1[[#This Row],[Categorie d''activité]]=Lists!$D$14,
Table1[[#This Row],[Categorie d''activité]]=Lists!$D$6), MAX(Table1[[#This Row],[January-21]:[December-21]]),
SUM(Table1[[#This Row],[January-21]:[December-21]] ))</f>
        <v>0</v>
      </c>
      <c r="BG80" s="192" t="str">
        <f>IF(Table1[[#This Row],[Unité]]="Individu", Table1[[#This Row],[TOTAL 
par UNITÉ
2021]], IF(Table1[[#This Row],[Unité]]="Ménage",Table1[[#This Row],[TOTAL 
par UNITÉ
2021]]*5,IF(Table1[[#This Row],[Unité]]= "Assoc/ coopérative",Table1[[#This Row],[TOTAL 
par UNITÉ
2021]]*50, IF(Table1[[#This Row],[Unité]]="AUTRE", "", ""))))</f>
        <v/>
      </c>
      <c r="BH80" s="193"/>
    </row>
    <row r="81" spans="1:60" s="171" customFormat="1" x14ac:dyDescent="0.25">
      <c r="B81" s="181"/>
      <c r="C81" s="172"/>
      <c r="D81" s="172"/>
      <c r="G81" s="174"/>
      <c r="H81" s="261"/>
      <c r="I81" s="262">
        <f>YEAR(Table1[[#This Row],[Date de démarrage
(dd/mm/yyyy)]])</f>
        <v>1900</v>
      </c>
      <c r="J81" s="263">
        <f>YEAR(Table1[[#This Row],[Date de fin
(dd/mm/yyyy)]])</f>
        <v>1900</v>
      </c>
      <c r="L81" s="156"/>
      <c r="M81" s="175"/>
      <c r="N81" s="184"/>
      <c r="O81" s="185"/>
      <c r="P81" s="178"/>
      <c r="Q81" s="179"/>
      <c r="R81" s="179"/>
      <c r="S81" s="180"/>
      <c r="T81" s="246"/>
      <c r="U81" s="253"/>
      <c r="V81" s="254"/>
      <c r="W81" s="255"/>
      <c r="X81"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1" s="256"/>
      <c r="AG81" s="244">
        <f>SUM(Table1[[#This Row],[Nombre de filles
 (&lt; 18 ans)]:[Nombre d''hommes
(&gt; 60 ans)]])</f>
        <v>0</v>
      </c>
      <c r="AH81" s="265"/>
      <c r="AI81" s="188"/>
      <c r="AJ81" s="155"/>
      <c r="AK81" s="155"/>
      <c r="AL81" s="245">
        <f>Table1[[#This Row],[Unité]]</f>
        <v>0</v>
      </c>
      <c r="AM81" s="155"/>
      <c r="AN81" s="155"/>
      <c r="AO81" s="155"/>
      <c r="AP81" s="266"/>
      <c r="AQ81" s="191">
        <f>IF( OR( Table1[[#This Row],[Categorie d''activité]]=Lists!$D$3, Table1[[#This Row],[Categorie d''activité]]=Lists!$D$14,
Table1[[#This Row],[Categorie d''activité]]=Lists!$D$6), MAX(Table1[[#This Row],[2020
Q1]:[2020
Q4]]),
SUM(Table1[[#This Row],[2020
Q1]:[2020
Q4]] ))</f>
        <v>0</v>
      </c>
      <c r="AR81" s="192" t="str">
        <f>IF(Table1[[#This Row],[Unité]]="Individu", Table1[[#This Row],[TOTAL 
par UNITÉ 2020]], IF(Table1[[#This Row],[Unité]]="Ménage",Table1[[#This Row],[TOTAL 
par UNITÉ 2020]]*5,IF(Table1[[#This Row],[Unité]]= "Assoc/ coopérative",Table1[[#This Row],[TOTAL 
par UNITÉ 2020]]*50, IF(Table1[[#This Row],[Unité]]="AUTRE", "", ""))))</f>
        <v/>
      </c>
      <c r="AS81" s="169">
        <f>Table1[[#This Row],[Unité]]</f>
        <v>0</v>
      </c>
      <c r="AT81" s="155"/>
      <c r="AU81" s="155"/>
      <c r="AV81" s="155"/>
      <c r="AW81" s="155"/>
      <c r="AX81" s="155"/>
      <c r="AY81" s="155"/>
      <c r="AZ81" s="155"/>
      <c r="BA81" s="155"/>
      <c r="BB81" s="155"/>
      <c r="BC81" s="155"/>
      <c r="BD81" s="155"/>
      <c r="BE81" s="155"/>
      <c r="BF81" s="191">
        <f>IF( OR( Table1[[#This Row],[Categorie d''activité]]=Lists!$D$3, Table1[[#This Row],[Categorie d''activité]]=Lists!$D$14,
Table1[[#This Row],[Categorie d''activité]]=Lists!$D$6), MAX(Table1[[#This Row],[January-21]:[December-21]]),
SUM(Table1[[#This Row],[January-21]:[December-21]] ))</f>
        <v>0</v>
      </c>
      <c r="BG81" s="192" t="str">
        <f>IF(Table1[[#This Row],[Unité]]="Individu", Table1[[#This Row],[TOTAL 
par UNITÉ
2021]], IF(Table1[[#This Row],[Unité]]="Ménage",Table1[[#This Row],[TOTAL 
par UNITÉ
2021]]*5,IF(Table1[[#This Row],[Unité]]= "Assoc/ coopérative",Table1[[#This Row],[TOTAL 
par UNITÉ
2021]]*50, IF(Table1[[#This Row],[Unité]]="AUTRE", "", ""))))</f>
        <v/>
      </c>
      <c r="BH81" s="193"/>
    </row>
    <row r="82" spans="1:60" s="171" customFormat="1" x14ac:dyDescent="0.25">
      <c r="B82" s="181"/>
      <c r="C82" s="172"/>
      <c r="D82" s="172"/>
      <c r="G82" s="174"/>
      <c r="H82" s="261"/>
      <c r="I82" s="262">
        <f>YEAR(Table1[[#This Row],[Date de démarrage
(dd/mm/yyyy)]])</f>
        <v>1900</v>
      </c>
      <c r="J82" s="263">
        <f>YEAR(Table1[[#This Row],[Date de fin
(dd/mm/yyyy)]])</f>
        <v>1900</v>
      </c>
      <c r="L82" s="156"/>
      <c r="M82" s="175"/>
      <c r="N82" s="184"/>
      <c r="O82" s="185"/>
      <c r="P82" s="178"/>
      <c r="Q82" s="179"/>
      <c r="R82" s="179"/>
      <c r="S82" s="180"/>
      <c r="T82" s="246"/>
      <c r="U82" s="253"/>
      <c r="V82" s="254"/>
      <c r="W82" s="255"/>
      <c r="X82"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2" s="256"/>
      <c r="AG82" s="244">
        <f>SUM(Table1[[#This Row],[Nombre de filles
 (&lt; 18 ans)]:[Nombre d''hommes
(&gt; 60 ans)]])</f>
        <v>0</v>
      </c>
      <c r="AH82" s="265"/>
      <c r="AI82" s="188"/>
      <c r="AJ82" s="155"/>
      <c r="AK82" s="155"/>
      <c r="AL82" s="245">
        <f>Table1[[#This Row],[Unité]]</f>
        <v>0</v>
      </c>
      <c r="AM82" s="155"/>
      <c r="AN82" s="155"/>
      <c r="AO82" s="155"/>
      <c r="AP82" s="266"/>
      <c r="AQ82" s="191">
        <f>IF( OR( Table1[[#This Row],[Categorie d''activité]]=Lists!$D$3, Table1[[#This Row],[Categorie d''activité]]=Lists!$D$14,
Table1[[#This Row],[Categorie d''activité]]=Lists!$D$6), MAX(Table1[[#This Row],[2020
Q1]:[2020
Q4]]),
SUM(Table1[[#This Row],[2020
Q1]:[2020
Q4]] ))</f>
        <v>0</v>
      </c>
      <c r="AR82" s="192" t="str">
        <f>IF(Table1[[#This Row],[Unité]]="Individu", Table1[[#This Row],[TOTAL 
par UNITÉ 2020]], IF(Table1[[#This Row],[Unité]]="Ménage",Table1[[#This Row],[TOTAL 
par UNITÉ 2020]]*5,IF(Table1[[#This Row],[Unité]]= "Assoc/ coopérative",Table1[[#This Row],[TOTAL 
par UNITÉ 2020]]*50, IF(Table1[[#This Row],[Unité]]="AUTRE", "", ""))))</f>
        <v/>
      </c>
      <c r="AS82" s="169">
        <f>Table1[[#This Row],[Unité]]</f>
        <v>0</v>
      </c>
      <c r="AT82" s="155"/>
      <c r="AU82" s="155"/>
      <c r="AV82" s="155"/>
      <c r="AW82" s="155"/>
      <c r="AX82" s="155"/>
      <c r="AY82" s="155"/>
      <c r="AZ82" s="155"/>
      <c r="BA82" s="155"/>
      <c r="BB82" s="155"/>
      <c r="BC82" s="155"/>
      <c r="BD82" s="155"/>
      <c r="BE82" s="155"/>
      <c r="BF82" s="191">
        <f>IF( OR( Table1[[#This Row],[Categorie d''activité]]=Lists!$D$3, Table1[[#This Row],[Categorie d''activité]]=Lists!$D$14,
Table1[[#This Row],[Categorie d''activité]]=Lists!$D$6), MAX(Table1[[#This Row],[January-21]:[December-21]]),
SUM(Table1[[#This Row],[January-21]:[December-21]] ))</f>
        <v>0</v>
      </c>
      <c r="BG82" s="192" t="str">
        <f>IF(Table1[[#This Row],[Unité]]="Individu", Table1[[#This Row],[TOTAL 
par UNITÉ
2021]], IF(Table1[[#This Row],[Unité]]="Ménage",Table1[[#This Row],[TOTAL 
par UNITÉ
2021]]*5,IF(Table1[[#This Row],[Unité]]= "Assoc/ coopérative",Table1[[#This Row],[TOTAL 
par UNITÉ
2021]]*50, IF(Table1[[#This Row],[Unité]]="AUTRE", "", ""))))</f>
        <v/>
      </c>
      <c r="BH82" s="193"/>
    </row>
    <row r="83" spans="1:60" x14ac:dyDescent="0.25">
      <c r="A83" s="171"/>
      <c r="B83" s="181"/>
      <c r="C83" s="172"/>
      <c r="D83" s="172"/>
      <c r="E83" s="171"/>
      <c r="F83" s="171"/>
      <c r="G83" s="174"/>
      <c r="H83" s="261"/>
      <c r="I83" s="262">
        <f>YEAR(Table1[[#This Row],[Date de démarrage
(dd/mm/yyyy)]])</f>
        <v>1900</v>
      </c>
      <c r="J83" s="263">
        <f>YEAR(Table1[[#This Row],[Date de fin
(dd/mm/yyyy)]])</f>
        <v>1900</v>
      </c>
      <c r="K83" s="171"/>
      <c r="L83" s="156"/>
      <c r="M83" s="175"/>
      <c r="N83" s="184"/>
      <c r="O83" s="185"/>
      <c r="P83" s="178"/>
      <c r="Q83" s="179"/>
      <c r="R83" s="179"/>
      <c r="S83" s="180"/>
      <c r="T83" s="246"/>
      <c r="U83" s="253"/>
      <c r="V83" s="254"/>
      <c r="W83" s="255"/>
      <c r="X83"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3" s="256"/>
      <c r="AA83" s="171"/>
      <c r="AB83" s="171"/>
      <c r="AC83" s="171"/>
      <c r="AD83" s="171"/>
      <c r="AE83" s="171"/>
      <c r="AF83" s="171"/>
      <c r="AG83" s="244">
        <f>SUM(Table1[[#This Row],[Nombre de filles
 (&lt; 18 ans)]:[Nombre d''hommes
(&gt; 60 ans)]])</f>
        <v>0</v>
      </c>
      <c r="AH83" s="265"/>
      <c r="AI83" s="188"/>
      <c r="AJ83" s="155"/>
      <c r="AK83" s="155"/>
      <c r="AL83" s="245">
        <f>Table1[[#This Row],[Unité]]</f>
        <v>0</v>
      </c>
      <c r="AM83" s="155"/>
      <c r="AN83" s="155"/>
      <c r="AO83" s="155"/>
      <c r="AP83" s="266"/>
      <c r="AQ83" s="191">
        <f>IF( OR( Table1[[#This Row],[Categorie d''activité]]=Lists!$D$3, Table1[[#This Row],[Categorie d''activité]]=Lists!$D$14,
Table1[[#This Row],[Categorie d''activité]]=Lists!$D$6), MAX(Table1[[#This Row],[2020
Q1]:[2020
Q4]]),
SUM(Table1[[#This Row],[2020
Q1]:[2020
Q4]] ))</f>
        <v>0</v>
      </c>
      <c r="AR83" s="192" t="str">
        <f>IF(Table1[[#This Row],[Unité]]="Individu", Table1[[#This Row],[TOTAL 
par UNITÉ 2020]], IF(Table1[[#This Row],[Unité]]="Ménage",Table1[[#This Row],[TOTAL 
par UNITÉ 2020]]*5,IF(Table1[[#This Row],[Unité]]= "Assoc/ coopérative",Table1[[#This Row],[TOTAL 
par UNITÉ 2020]]*50, IF(Table1[[#This Row],[Unité]]="AUTRE", "", ""))))</f>
        <v/>
      </c>
      <c r="AS83" s="169">
        <f>Table1[[#This Row],[Unité]]</f>
        <v>0</v>
      </c>
      <c r="AT83" s="155"/>
      <c r="AU83" s="155"/>
      <c r="AV83" s="155"/>
      <c r="AW83" s="155"/>
      <c r="AX83" s="155"/>
      <c r="AY83" s="155"/>
      <c r="AZ83" s="155"/>
      <c r="BA83" s="155"/>
      <c r="BB83" s="155"/>
      <c r="BC83" s="155"/>
      <c r="BD83" s="155"/>
      <c r="BE83" s="155"/>
      <c r="BF83" s="191">
        <f>IF( OR( Table1[[#This Row],[Categorie d''activité]]=Lists!$D$3, Table1[[#This Row],[Categorie d''activité]]=Lists!$D$14,
Table1[[#This Row],[Categorie d''activité]]=Lists!$D$6), MAX(Table1[[#This Row],[January-21]:[December-21]]),
SUM(Table1[[#This Row],[January-21]:[December-21]] ))</f>
        <v>0</v>
      </c>
      <c r="BG83" s="192" t="str">
        <f>IF(Table1[[#This Row],[Unité]]="Individu", Table1[[#This Row],[TOTAL 
par UNITÉ
2021]], IF(Table1[[#This Row],[Unité]]="Ménage",Table1[[#This Row],[TOTAL 
par UNITÉ
2021]]*5,IF(Table1[[#This Row],[Unité]]= "Assoc/ coopérative",Table1[[#This Row],[TOTAL 
par UNITÉ
2021]]*50, IF(Table1[[#This Row],[Unité]]="AUTRE", "", ""))))</f>
        <v/>
      </c>
      <c r="BH83" s="193"/>
    </row>
    <row r="84" spans="1:60" x14ac:dyDescent="0.25">
      <c r="A84" s="171"/>
      <c r="B84" s="181"/>
      <c r="C84" s="172"/>
      <c r="D84" s="172"/>
      <c r="E84" s="171"/>
      <c r="F84" s="171"/>
      <c r="G84" s="174"/>
      <c r="H84" s="261"/>
      <c r="I84" s="262">
        <f>YEAR(Table1[[#This Row],[Date de démarrage
(dd/mm/yyyy)]])</f>
        <v>1900</v>
      </c>
      <c r="J84" s="263">
        <f>YEAR(Table1[[#This Row],[Date de fin
(dd/mm/yyyy)]])</f>
        <v>1900</v>
      </c>
      <c r="K84" s="171"/>
      <c r="L84" s="156"/>
      <c r="M84" s="175"/>
      <c r="N84" s="184"/>
      <c r="O84" s="185"/>
      <c r="P84" s="178"/>
      <c r="Q84" s="179"/>
      <c r="R84" s="179"/>
      <c r="S84" s="180"/>
      <c r="T84" s="246"/>
      <c r="U84" s="253"/>
      <c r="V84" s="254"/>
      <c r="W84" s="255"/>
      <c r="X84"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4"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4" s="256"/>
      <c r="AA84" s="171"/>
      <c r="AB84" s="171"/>
      <c r="AC84" s="171"/>
      <c r="AD84" s="171"/>
      <c r="AE84" s="171"/>
      <c r="AF84" s="171"/>
      <c r="AG84" s="244">
        <f>SUM(Table1[[#This Row],[Nombre de filles
 (&lt; 18 ans)]:[Nombre d''hommes
(&gt; 60 ans)]])</f>
        <v>0</v>
      </c>
      <c r="AH84" s="265"/>
      <c r="AI84" s="188"/>
      <c r="AJ84" s="155"/>
      <c r="AK84" s="155"/>
      <c r="AL84" s="245">
        <f>Table1[[#This Row],[Unité]]</f>
        <v>0</v>
      </c>
      <c r="AM84" s="155"/>
      <c r="AN84" s="155"/>
      <c r="AO84" s="155"/>
      <c r="AP84" s="266"/>
      <c r="AQ84" s="191">
        <f>IF( OR( Table1[[#This Row],[Categorie d''activité]]=Lists!$D$3, Table1[[#This Row],[Categorie d''activité]]=Lists!$D$14,
Table1[[#This Row],[Categorie d''activité]]=Lists!$D$6), MAX(Table1[[#This Row],[2020
Q1]:[2020
Q4]]),
SUM(Table1[[#This Row],[2020
Q1]:[2020
Q4]] ))</f>
        <v>0</v>
      </c>
      <c r="AR84" s="192" t="str">
        <f>IF(Table1[[#This Row],[Unité]]="Individu", Table1[[#This Row],[TOTAL 
par UNITÉ 2020]], IF(Table1[[#This Row],[Unité]]="Ménage",Table1[[#This Row],[TOTAL 
par UNITÉ 2020]]*5,IF(Table1[[#This Row],[Unité]]= "Assoc/ coopérative",Table1[[#This Row],[TOTAL 
par UNITÉ 2020]]*50, IF(Table1[[#This Row],[Unité]]="AUTRE", "", ""))))</f>
        <v/>
      </c>
      <c r="AS84" s="169">
        <f>Table1[[#This Row],[Unité]]</f>
        <v>0</v>
      </c>
      <c r="AT84" s="155"/>
      <c r="AU84" s="155"/>
      <c r="AV84" s="155"/>
      <c r="AW84" s="155"/>
      <c r="AX84" s="155"/>
      <c r="AY84" s="155"/>
      <c r="AZ84" s="155"/>
      <c r="BA84" s="155"/>
      <c r="BB84" s="155"/>
      <c r="BC84" s="155"/>
      <c r="BD84" s="155"/>
      <c r="BE84" s="155"/>
      <c r="BF84" s="191">
        <f>IF( OR( Table1[[#This Row],[Categorie d''activité]]=Lists!$D$3, Table1[[#This Row],[Categorie d''activité]]=Lists!$D$14,
Table1[[#This Row],[Categorie d''activité]]=Lists!$D$6), MAX(Table1[[#This Row],[January-21]:[December-21]]),
SUM(Table1[[#This Row],[January-21]:[December-21]] ))</f>
        <v>0</v>
      </c>
      <c r="BG84" s="192" t="str">
        <f>IF(Table1[[#This Row],[Unité]]="Individu", Table1[[#This Row],[TOTAL 
par UNITÉ
2021]], IF(Table1[[#This Row],[Unité]]="Ménage",Table1[[#This Row],[TOTAL 
par UNITÉ
2021]]*5,IF(Table1[[#This Row],[Unité]]= "Assoc/ coopérative",Table1[[#This Row],[TOTAL 
par UNITÉ
2021]]*50, IF(Table1[[#This Row],[Unité]]="AUTRE", "", ""))))</f>
        <v/>
      </c>
      <c r="BH84" s="193"/>
    </row>
    <row r="85" spans="1:60" x14ac:dyDescent="0.25">
      <c r="A85" s="171"/>
      <c r="B85" s="181"/>
      <c r="C85" s="172"/>
      <c r="D85" s="172"/>
      <c r="E85" s="171"/>
      <c r="F85" s="171"/>
      <c r="G85" s="174"/>
      <c r="H85" s="261"/>
      <c r="I85" s="262">
        <f>YEAR(Table1[[#This Row],[Date de démarrage
(dd/mm/yyyy)]])</f>
        <v>1900</v>
      </c>
      <c r="J85" s="263">
        <f>YEAR(Table1[[#This Row],[Date de fin
(dd/mm/yyyy)]])</f>
        <v>1900</v>
      </c>
      <c r="K85" s="171"/>
      <c r="L85" s="156"/>
      <c r="M85" s="175"/>
      <c r="N85" s="184"/>
      <c r="O85" s="185"/>
      <c r="P85" s="178"/>
      <c r="Q85" s="179"/>
      <c r="R85" s="179"/>
      <c r="S85" s="180"/>
      <c r="T85" s="246"/>
      <c r="U85" s="253"/>
      <c r="V85" s="254"/>
      <c r="W85" s="255"/>
      <c r="X85"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5"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5" s="256"/>
      <c r="AA85" s="171"/>
      <c r="AB85" s="171"/>
      <c r="AC85" s="171"/>
      <c r="AD85" s="171"/>
      <c r="AE85" s="171"/>
      <c r="AF85" s="171"/>
      <c r="AG85" s="244">
        <f>SUM(Table1[[#This Row],[Nombre de filles
 (&lt; 18 ans)]:[Nombre d''hommes
(&gt; 60 ans)]])</f>
        <v>0</v>
      </c>
      <c r="AH85" s="265"/>
      <c r="AI85" s="188"/>
      <c r="AJ85" s="155"/>
      <c r="AK85" s="155"/>
      <c r="AL85" s="245">
        <f>Table1[[#This Row],[Unité]]</f>
        <v>0</v>
      </c>
      <c r="AM85" s="155"/>
      <c r="AN85" s="155"/>
      <c r="AO85" s="155"/>
      <c r="AP85" s="266"/>
      <c r="AQ85" s="191">
        <f>IF( OR( Table1[[#This Row],[Categorie d''activité]]=Lists!$D$3, Table1[[#This Row],[Categorie d''activité]]=Lists!$D$14,
Table1[[#This Row],[Categorie d''activité]]=Lists!$D$6), MAX(Table1[[#This Row],[2020
Q1]:[2020
Q4]]),
SUM(Table1[[#This Row],[2020
Q1]:[2020
Q4]] ))</f>
        <v>0</v>
      </c>
      <c r="AR85" s="192" t="str">
        <f>IF(Table1[[#This Row],[Unité]]="Individu", Table1[[#This Row],[TOTAL 
par UNITÉ 2020]], IF(Table1[[#This Row],[Unité]]="Ménage",Table1[[#This Row],[TOTAL 
par UNITÉ 2020]]*5,IF(Table1[[#This Row],[Unité]]= "Assoc/ coopérative",Table1[[#This Row],[TOTAL 
par UNITÉ 2020]]*50, IF(Table1[[#This Row],[Unité]]="AUTRE", "", ""))))</f>
        <v/>
      </c>
      <c r="AS85" s="169">
        <f>Table1[[#This Row],[Unité]]</f>
        <v>0</v>
      </c>
      <c r="AT85" s="155"/>
      <c r="AU85" s="155"/>
      <c r="AV85" s="155"/>
      <c r="AW85" s="155"/>
      <c r="AX85" s="155"/>
      <c r="AY85" s="155"/>
      <c r="AZ85" s="155"/>
      <c r="BA85" s="155"/>
      <c r="BB85" s="155"/>
      <c r="BC85" s="155"/>
      <c r="BD85" s="155"/>
      <c r="BE85" s="155"/>
      <c r="BF85" s="191">
        <f>IF( OR( Table1[[#This Row],[Categorie d''activité]]=Lists!$D$3, Table1[[#This Row],[Categorie d''activité]]=Lists!$D$14,
Table1[[#This Row],[Categorie d''activité]]=Lists!$D$6), MAX(Table1[[#This Row],[January-21]:[December-21]]),
SUM(Table1[[#This Row],[January-21]:[December-21]] ))</f>
        <v>0</v>
      </c>
      <c r="BG85" s="192" t="str">
        <f>IF(Table1[[#This Row],[Unité]]="Individu", Table1[[#This Row],[TOTAL 
par UNITÉ
2021]], IF(Table1[[#This Row],[Unité]]="Ménage",Table1[[#This Row],[TOTAL 
par UNITÉ
2021]]*5,IF(Table1[[#This Row],[Unité]]= "Assoc/ coopérative",Table1[[#This Row],[TOTAL 
par UNITÉ
2021]]*50, IF(Table1[[#This Row],[Unité]]="AUTRE", "", ""))))</f>
        <v/>
      </c>
      <c r="BH85" s="193"/>
    </row>
    <row r="86" spans="1:60" x14ac:dyDescent="0.25">
      <c r="A86" s="171"/>
      <c r="B86" s="181"/>
      <c r="C86" s="172"/>
      <c r="D86" s="172"/>
      <c r="E86" s="171"/>
      <c r="F86" s="171"/>
      <c r="G86" s="174"/>
      <c r="H86" s="261"/>
      <c r="I86" s="262">
        <f>YEAR(Table1[[#This Row],[Date de démarrage
(dd/mm/yyyy)]])</f>
        <v>1900</v>
      </c>
      <c r="J86" s="263">
        <f>YEAR(Table1[[#This Row],[Date de fin
(dd/mm/yyyy)]])</f>
        <v>1900</v>
      </c>
      <c r="K86" s="171"/>
      <c r="L86" s="156"/>
      <c r="M86" s="175"/>
      <c r="N86" s="184"/>
      <c r="O86" s="185"/>
      <c r="P86" s="178"/>
      <c r="Q86" s="179"/>
      <c r="R86" s="179"/>
      <c r="S86" s="180"/>
      <c r="T86" s="246"/>
      <c r="U86" s="253"/>
      <c r="V86" s="254"/>
      <c r="W86" s="255"/>
      <c r="X86"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6"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6" s="256"/>
      <c r="AA86" s="171"/>
      <c r="AB86" s="171"/>
      <c r="AC86" s="171"/>
      <c r="AD86" s="171"/>
      <c r="AE86" s="171"/>
      <c r="AF86" s="171"/>
      <c r="AG86" s="244">
        <f>SUM(Table1[[#This Row],[Nombre de filles
 (&lt; 18 ans)]:[Nombre d''hommes
(&gt; 60 ans)]])</f>
        <v>0</v>
      </c>
      <c r="AH86" s="265"/>
      <c r="AI86" s="188"/>
      <c r="AJ86" s="155"/>
      <c r="AK86" s="155"/>
      <c r="AL86" s="245">
        <f>Table1[[#This Row],[Unité]]</f>
        <v>0</v>
      </c>
      <c r="AM86" s="155"/>
      <c r="AN86" s="155"/>
      <c r="AO86" s="155"/>
      <c r="AP86" s="266"/>
      <c r="AQ86" s="191">
        <f>IF( OR( Table1[[#This Row],[Categorie d''activité]]=Lists!$D$3, Table1[[#This Row],[Categorie d''activité]]=Lists!$D$14,
Table1[[#This Row],[Categorie d''activité]]=Lists!$D$6), MAX(Table1[[#This Row],[2020
Q1]:[2020
Q4]]),
SUM(Table1[[#This Row],[2020
Q1]:[2020
Q4]] ))</f>
        <v>0</v>
      </c>
      <c r="AR86" s="192" t="str">
        <f>IF(Table1[[#This Row],[Unité]]="Individu", Table1[[#This Row],[TOTAL 
par UNITÉ 2020]], IF(Table1[[#This Row],[Unité]]="Ménage",Table1[[#This Row],[TOTAL 
par UNITÉ 2020]]*5,IF(Table1[[#This Row],[Unité]]= "Assoc/ coopérative",Table1[[#This Row],[TOTAL 
par UNITÉ 2020]]*50, IF(Table1[[#This Row],[Unité]]="AUTRE", "", ""))))</f>
        <v/>
      </c>
      <c r="AS86" s="169">
        <f>Table1[[#This Row],[Unité]]</f>
        <v>0</v>
      </c>
      <c r="AT86" s="155"/>
      <c r="AU86" s="155"/>
      <c r="AV86" s="155"/>
      <c r="AW86" s="155"/>
      <c r="AX86" s="155"/>
      <c r="AY86" s="155"/>
      <c r="AZ86" s="155"/>
      <c r="BA86" s="155"/>
      <c r="BB86" s="155"/>
      <c r="BC86" s="155"/>
      <c r="BD86" s="155"/>
      <c r="BE86" s="155"/>
      <c r="BF86" s="191">
        <f>IF( OR( Table1[[#This Row],[Categorie d''activité]]=Lists!$D$3, Table1[[#This Row],[Categorie d''activité]]=Lists!$D$14,
Table1[[#This Row],[Categorie d''activité]]=Lists!$D$6), MAX(Table1[[#This Row],[January-21]:[December-21]]),
SUM(Table1[[#This Row],[January-21]:[December-21]] ))</f>
        <v>0</v>
      </c>
      <c r="BG86" s="192" t="str">
        <f>IF(Table1[[#This Row],[Unité]]="Individu", Table1[[#This Row],[TOTAL 
par UNITÉ
2021]], IF(Table1[[#This Row],[Unité]]="Ménage",Table1[[#This Row],[TOTAL 
par UNITÉ
2021]]*5,IF(Table1[[#This Row],[Unité]]= "Assoc/ coopérative",Table1[[#This Row],[TOTAL 
par UNITÉ
2021]]*50, IF(Table1[[#This Row],[Unité]]="AUTRE", "", ""))))</f>
        <v/>
      </c>
      <c r="BH86" s="193"/>
    </row>
    <row r="87" spans="1:60" x14ac:dyDescent="0.25">
      <c r="A87" s="171"/>
      <c r="B87" s="181"/>
      <c r="C87" s="172"/>
      <c r="D87" s="172"/>
      <c r="E87" s="171"/>
      <c r="F87" s="171"/>
      <c r="G87" s="174"/>
      <c r="H87" s="261"/>
      <c r="I87" s="262">
        <f>YEAR(Table1[[#This Row],[Date de démarrage
(dd/mm/yyyy)]])</f>
        <v>1900</v>
      </c>
      <c r="J87" s="263">
        <f>YEAR(Table1[[#This Row],[Date de fin
(dd/mm/yyyy)]])</f>
        <v>1900</v>
      </c>
      <c r="K87" s="171"/>
      <c r="L87" s="156"/>
      <c r="M87" s="175"/>
      <c r="N87" s="184"/>
      <c r="O87" s="185"/>
      <c r="P87" s="178"/>
      <c r="Q87" s="179"/>
      <c r="R87" s="179"/>
      <c r="S87" s="180"/>
      <c r="T87" s="246"/>
      <c r="U87" s="253"/>
      <c r="V87" s="254"/>
      <c r="W87" s="255"/>
      <c r="X87"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7" s="256"/>
      <c r="AA87" s="171"/>
      <c r="AB87" s="171"/>
      <c r="AC87" s="171"/>
      <c r="AD87" s="171"/>
      <c r="AE87" s="171"/>
      <c r="AF87" s="171"/>
      <c r="AG87" s="244">
        <f>SUM(Table1[[#This Row],[Nombre de filles
 (&lt; 18 ans)]:[Nombre d''hommes
(&gt; 60 ans)]])</f>
        <v>0</v>
      </c>
      <c r="AH87" s="265"/>
      <c r="AI87" s="188"/>
      <c r="AJ87" s="155"/>
      <c r="AK87" s="155"/>
      <c r="AL87" s="245">
        <f>Table1[[#This Row],[Unité]]</f>
        <v>0</v>
      </c>
      <c r="AM87" s="155"/>
      <c r="AN87" s="155"/>
      <c r="AO87" s="155"/>
      <c r="AP87" s="266"/>
      <c r="AQ87" s="191">
        <f>IF( OR( Table1[[#This Row],[Categorie d''activité]]=Lists!$D$3, Table1[[#This Row],[Categorie d''activité]]=Lists!$D$14,
Table1[[#This Row],[Categorie d''activité]]=Lists!$D$6), MAX(Table1[[#This Row],[2020
Q1]:[2020
Q4]]),
SUM(Table1[[#This Row],[2020
Q1]:[2020
Q4]] ))</f>
        <v>0</v>
      </c>
      <c r="AR87" s="192" t="str">
        <f>IF(Table1[[#This Row],[Unité]]="Individu", Table1[[#This Row],[TOTAL 
par UNITÉ 2020]], IF(Table1[[#This Row],[Unité]]="Ménage",Table1[[#This Row],[TOTAL 
par UNITÉ 2020]]*5,IF(Table1[[#This Row],[Unité]]= "Assoc/ coopérative",Table1[[#This Row],[TOTAL 
par UNITÉ 2020]]*50, IF(Table1[[#This Row],[Unité]]="AUTRE", "", ""))))</f>
        <v/>
      </c>
      <c r="AS87" s="169">
        <f>Table1[[#This Row],[Unité]]</f>
        <v>0</v>
      </c>
      <c r="AT87" s="155"/>
      <c r="AU87" s="155"/>
      <c r="AV87" s="155"/>
      <c r="AW87" s="155"/>
      <c r="AX87" s="155"/>
      <c r="AY87" s="155"/>
      <c r="AZ87" s="155"/>
      <c r="BA87" s="155"/>
      <c r="BB87" s="155"/>
      <c r="BC87" s="155"/>
      <c r="BD87" s="155"/>
      <c r="BE87" s="155"/>
      <c r="BF87" s="191">
        <f>IF( OR( Table1[[#This Row],[Categorie d''activité]]=Lists!$D$3, Table1[[#This Row],[Categorie d''activité]]=Lists!$D$14,
Table1[[#This Row],[Categorie d''activité]]=Lists!$D$6), MAX(Table1[[#This Row],[January-21]:[December-21]]),
SUM(Table1[[#This Row],[January-21]:[December-21]] ))</f>
        <v>0</v>
      </c>
      <c r="BG87" s="192" t="str">
        <f>IF(Table1[[#This Row],[Unité]]="Individu", Table1[[#This Row],[TOTAL 
par UNITÉ
2021]], IF(Table1[[#This Row],[Unité]]="Ménage",Table1[[#This Row],[TOTAL 
par UNITÉ
2021]]*5,IF(Table1[[#This Row],[Unité]]= "Assoc/ coopérative",Table1[[#This Row],[TOTAL 
par UNITÉ
2021]]*50, IF(Table1[[#This Row],[Unité]]="AUTRE", "", ""))))</f>
        <v/>
      </c>
      <c r="BH87" s="193"/>
    </row>
    <row r="88" spans="1:60" x14ac:dyDescent="0.25">
      <c r="A88" s="171"/>
      <c r="B88" s="181"/>
      <c r="C88" s="172"/>
      <c r="D88" s="172"/>
      <c r="E88" s="171"/>
      <c r="F88" s="171"/>
      <c r="G88" s="174"/>
      <c r="H88" s="261"/>
      <c r="I88" s="262">
        <f>YEAR(Table1[[#This Row],[Date de démarrage
(dd/mm/yyyy)]])</f>
        <v>1900</v>
      </c>
      <c r="J88" s="263">
        <f>YEAR(Table1[[#This Row],[Date de fin
(dd/mm/yyyy)]])</f>
        <v>1900</v>
      </c>
      <c r="K88" s="171"/>
      <c r="L88" s="156"/>
      <c r="M88" s="175"/>
      <c r="N88" s="184"/>
      <c r="O88" s="185"/>
      <c r="P88" s="178"/>
      <c r="Q88" s="179"/>
      <c r="R88" s="179"/>
      <c r="S88" s="180"/>
      <c r="T88" s="246"/>
      <c r="U88" s="253"/>
      <c r="V88" s="254"/>
      <c r="W88" s="255"/>
      <c r="X88"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8" s="256"/>
      <c r="AA88" s="171"/>
      <c r="AB88" s="171"/>
      <c r="AC88" s="171"/>
      <c r="AD88" s="171"/>
      <c r="AE88" s="171"/>
      <c r="AF88" s="171"/>
      <c r="AG88" s="244">
        <f>SUM(Table1[[#This Row],[Nombre de filles
 (&lt; 18 ans)]:[Nombre d''hommes
(&gt; 60 ans)]])</f>
        <v>0</v>
      </c>
      <c r="AH88" s="265"/>
      <c r="AI88" s="188"/>
      <c r="AJ88" s="155"/>
      <c r="AK88" s="155"/>
      <c r="AL88" s="245">
        <f>Table1[[#This Row],[Unité]]</f>
        <v>0</v>
      </c>
      <c r="AM88" s="155"/>
      <c r="AN88" s="155"/>
      <c r="AO88" s="155"/>
      <c r="AP88" s="266"/>
      <c r="AQ88" s="191">
        <f>IF( OR( Table1[[#This Row],[Categorie d''activité]]=Lists!$D$3, Table1[[#This Row],[Categorie d''activité]]=Lists!$D$14,
Table1[[#This Row],[Categorie d''activité]]=Lists!$D$6), MAX(Table1[[#This Row],[2020
Q1]:[2020
Q4]]),
SUM(Table1[[#This Row],[2020
Q1]:[2020
Q4]] ))</f>
        <v>0</v>
      </c>
      <c r="AR88" s="192" t="str">
        <f>IF(Table1[[#This Row],[Unité]]="Individu", Table1[[#This Row],[TOTAL 
par UNITÉ 2020]], IF(Table1[[#This Row],[Unité]]="Ménage",Table1[[#This Row],[TOTAL 
par UNITÉ 2020]]*5,IF(Table1[[#This Row],[Unité]]= "Assoc/ coopérative",Table1[[#This Row],[TOTAL 
par UNITÉ 2020]]*50, IF(Table1[[#This Row],[Unité]]="AUTRE", "", ""))))</f>
        <v/>
      </c>
      <c r="AS88" s="169">
        <f>Table1[[#This Row],[Unité]]</f>
        <v>0</v>
      </c>
      <c r="AT88" s="155"/>
      <c r="AU88" s="155"/>
      <c r="AV88" s="155"/>
      <c r="AW88" s="155"/>
      <c r="AX88" s="155"/>
      <c r="AY88" s="155"/>
      <c r="AZ88" s="155"/>
      <c r="BA88" s="155"/>
      <c r="BB88" s="155"/>
      <c r="BC88" s="155"/>
      <c r="BD88" s="155"/>
      <c r="BE88" s="155"/>
      <c r="BF88" s="191">
        <f>IF( OR( Table1[[#This Row],[Categorie d''activité]]=Lists!$D$3, Table1[[#This Row],[Categorie d''activité]]=Lists!$D$14,
Table1[[#This Row],[Categorie d''activité]]=Lists!$D$6), MAX(Table1[[#This Row],[January-21]:[December-21]]),
SUM(Table1[[#This Row],[January-21]:[December-21]] ))</f>
        <v>0</v>
      </c>
      <c r="BG88" s="192" t="str">
        <f>IF(Table1[[#This Row],[Unité]]="Individu", Table1[[#This Row],[TOTAL 
par UNITÉ
2021]], IF(Table1[[#This Row],[Unité]]="Ménage",Table1[[#This Row],[TOTAL 
par UNITÉ
2021]]*5,IF(Table1[[#This Row],[Unité]]= "Assoc/ coopérative",Table1[[#This Row],[TOTAL 
par UNITÉ
2021]]*50, IF(Table1[[#This Row],[Unité]]="AUTRE", "", ""))))</f>
        <v/>
      </c>
      <c r="BH88" s="193"/>
    </row>
    <row r="89" spans="1:60" x14ac:dyDescent="0.25">
      <c r="A89" s="171"/>
      <c r="B89" s="181"/>
      <c r="C89" s="172"/>
      <c r="D89" s="172"/>
      <c r="E89" s="171"/>
      <c r="F89" s="171"/>
      <c r="G89" s="174"/>
      <c r="H89" s="261"/>
      <c r="I89" s="262">
        <f>YEAR(Table1[[#This Row],[Date de démarrage
(dd/mm/yyyy)]])</f>
        <v>1900</v>
      </c>
      <c r="J89" s="263">
        <f>YEAR(Table1[[#This Row],[Date de fin
(dd/mm/yyyy)]])</f>
        <v>1900</v>
      </c>
      <c r="K89" s="171"/>
      <c r="L89" s="156"/>
      <c r="M89" s="175"/>
      <c r="N89" s="184"/>
      <c r="O89" s="185"/>
      <c r="P89" s="178"/>
      <c r="Q89" s="179"/>
      <c r="R89" s="179"/>
      <c r="S89" s="180"/>
      <c r="T89" s="246"/>
      <c r="U89" s="253"/>
      <c r="V89" s="254"/>
      <c r="W89" s="255"/>
      <c r="X89"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8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89" s="256"/>
      <c r="AA89" s="171"/>
      <c r="AB89" s="171"/>
      <c r="AC89" s="171"/>
      <c r="AD89" s="171"/>
      <c r="AE89" s="171"/>
      <c r="AF89" s="171"/>
      <c r="AG89" s="244">
        <f>SUM(Table1[[#This Row],[Nombre de filles
 (&lt; 18 ans)]:[Nombre d''hommes
(&gt; 60 ans)]])</f>
        <v>0</v>
      </c>
      <c r="AH89" s="265"/>
      <c r="AI89" s="188"/>
      <c r="AJ89" s="155"/>
      <c r="AK89" s="155"/>
      <c r="AL89" s="245">
        <f>Table1[[#This Row],[Unité]]</f>
        <v>0</v>
      </c>
      <c r="AM89" s="155"/>
      <c r="AN89" s="155"/>
      <c r="AO89" s="155"/>
      <c r="AP89" s="266"/>
      <c r="AQ89" s="191">
        <f>IF( OR( Table1[[#This Row],[Categorie d''activité]]=Lists!$D$3, Table1[[#This Row],[Categorie d''activité]]=Lists!$D$14,
Table1[[#This Row],[Categorie d''activité]]=Lists!$D$6), MAX(Table1[[#This Row],[2020
Q1]:[2020
Q4]]),
SUM(Table1[[#This Row],[2020
Q1]:[2020
Q4]] ))</f>
        <v>0</v>
      </c>
      <c r="AR89" s="192" t="str">
        <f>IF(Table1[[#This Row],[Unité]]="Individu", Table1[[#This Row],[TOTAL 
par UNITÉ 2020]], IF(Table1[[#This Row],[Unité]]="Ménage",Table1[[#This Row],[TOTAL 
par UNITÉ 2020]]*5,IF(Table1[[#This Row],[Unité]]= "Assoc/ coopérative",Table1[[#This Row],[TOTAL 
par UNITÉ 2020]]*50, IF(Table1[[#This Row],[Unité]]="AUTRE", "", ""))))</f>
        <v/>
      </c>
      <c r="AS89" s="169">
        <f>Table1[[#This Row],[Unité]]</f>
        <v>0</v>
      </c>
      <c r="AT89" s="155"/>
      <c r="AU89" s="155"/>
      <c r="AV89" s="155"/>
      <c r="AW89" s="155"/>
      <c r="AX89" s="155"/>
      <c r="AY89" s="155"/>
      <c r="AZ89" s="155"/>
      <c r="BA89" s="155"/>
      <c r="BB89" s="155"/>
      <c r="BC89" s="155"/>
      <c r="BD89" s="155"/>
      <c r="BE89" s="155"/>
      <c r="BF89" s="191">
        <f>IF( OR( Table1[[#This Row],[Categorie d''activité]]=Lists!$D$3, Table1[[#This Row],[Categorie d''activité]]=Lists!$D$14,
Table1[[#This Row],[Categorie d''activité]]=Lists!$D$6), MAX(Table1[[#This Row],[January-21]:[December-21]]),
SUM(Table1[[#This Row],[January-21]:[December-21]] ))</f>
        <v>0</v>
      </c>
      <c r="BG89" s="192" t="str">
        <f>IF(Table1[[#This Row],[Unité]]="Individu", Table1[[#This Row],[TOTAL 
par UNITÉ
2021]], IF(Table1[[#This Row],[Unité]]="Ménage",Table1[[#This Row],[TOTAL 
par UNITÉ
2021]]*5,IF(Table1[[#This Row],[Unité]]= "Assoc/ coopérative",Table1[[#This Row],[TOTAL 
par UNITÉ
2021]]*50, IF(Table1[[#This Row],[Unité]]="AUTRE", "", ""))))</f>
        <v/>
      </c>
      <c r="BH89" s="193"/>
    </row>
    <row r="90" spans="1:60" x14ac:dyDescent="0.25">
      <c r="A90" s="171"/>
      <c r="B90" s="181"/>
      <c r="C90" s="172"/>
      <c r="D90" s="172"/>
      <c r="E90" s="171"/>
      <c r="F90" s="171"/>
      <c r="G90" s="174"/>
      <c r="H90" s="261"/>
      <c r="I90" s="262">
        <f>YEAR(Table1[[#This Row],[Date de démarrage
(dd/mm/yyyy)]])</f>
        <v>1900</v>
      </c>
      <c r="J90" s="263">
        <f>YEAR(Table1[[#This Row],[Date de fin
(dd/mm/yyyy)]])</f>
        <v>1900</v>
      </c>
      <c r="K90" s="171"/>
      <c r="L90" s="156"/>
      <c r="M90" s="175"/>
      <c r="N90" s="184"/>
      <c r="O90" s="185"/>
      <c r="P90" s="178"/>
      <c r="Q90" s="179"/>
      <c r="R90" s="179"/>
      <c r="S90" s="180"/>
      <c r="T90" s="246"/>
      <c r="U90" s="253"/>
      <c r="V90" s="254"/>
      <c r="W90" s="255"/>
      <c r="X90"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0" s="256"/>
      <c r="AA90" s="171"/>
      <c r="AB90" s="171"/>
      <c r="AC90" s="171"/>
      <c r="AD90" s="171"/>
      <c r="AE90" s="171"/>
      <c r="AF90" s="171"/>
      <c r="AG90" s="244">
        <f>SUM(Table1[[#This Row],[Nombre de filles
 (&lt; 18 ans)]:[Nombre d''hommes
(&gt; 60 ans)]])</f>
        <v>0</v>
      </c>
      <c r="AH90" s="265"/>
      <c r="AI90" s="188"/>
      <c r="AJ90" s="155"/>
      <c r="AK90" s="155"/>
      <c r="AL90" s="245">
        <f>Table1[[#This Row],[Unité]]</f>
        <v>0</v>
      </c>
      <c r="AM90" s="155"/>
      <c r="AN90" s="155"/>
      <c r="AO90" s="155"/>
      <c r="AP90" s="266"/>
      <c r="AQ90" s="191">
        <f>IF( OR( Table1[[#This Row],[Categorie d''activité]]=Lists!$D$3, Table1[[#This Row],[Categorie d''activité]]=Lists!$D$14,
Table1[[#This Row],[Categorie d''activité]]=Lists!$D$6), MAX(Table1[[#This Row],[2020
Q1]:[2020
Q4]]),
SUM(Table1[[#This Row],[2020
Q1]:[2020
Q4]] ))</f>
        <v>0</v>
      </c>
      <c r="AR90" s="192" t="str">
        <f>IF(Table1[[#This Row],[Unité]]="Individu", Table1[[#This Row],[TOTAL 
par UNITÉ 2020]], IF(Table1[[#This Row],[Unité]]="Ménage",Table1[[#This Row],[TOTAL 
par UNITÉ 2020]]*5,IF(Table1[[#This Row],[Unité]]= "Assoc/ coopérative",Table1[[#This Row],[TOTAL 
par UNITÉ 2020]]*50, IF(Table1[[#This Row],[Unité]]="AUTRE", "", ""))))</f>
        <v/>
      </c>
      <c r="AS90" s="169">
        <f>Table1[[#This Row],[Unité]]</f>
        <v>0</v>
      </c>
      <c r="AT90" s="155"/>
      <c r="AU90" s="155"/>
      <c r="AV90" s="155"/>
      <c r="AW90" s="155"/>
      <c r="AX90" s="155"/>
      <c r="AY90" s="155"/>
      <c r="AZ90" s="155"/>
      <c r="BA90" s="155"/>
      <c r="BB90" s="155"/>
      <c r="BC90" s="155"/>
      <c r="BD90" s="155"/>
      <c r="BE90" s="155"/>
      <c r="BF90" s="191">
        <f>IF( OR( Table1[[#This Row],[Categorie d''activité]]=Lists!$D$3, Table1[[#This Row],[Categorie d''activité]]=Lists!$D$14,
Table1[[#This Row],[Categorie d''activité]]=Lists!$D$6), MAX(Table1[[#This Row],[January-21]:[December-21]]),
SUM(Table1[[#This Row],[January-21]:[December-21]] ))</f>
        <v>0</v>
      </c>
      <c r="BG90" s="192" t="str">
        <f>IF(Table1[[#This Row],[Unité]]="Individu", Table1[[#This Row],[TOTAL 
par UNITÉ
2021]], IF(Table1[[#This Row],[Unité]]="Ménage",Table1[[#This Row],[TOTAL 
par UNITÉ
2021]]*5,IF(Table1[[#This Row],[Unité]]= "Assoc/ coopérative",Table1[[#This Row],[TOTAL 
par UNITÉ
2021]]*50, IF(Table1[[#This Row],[Unité]]="AUTRE", "", ""))))</f>
        <v/>
      </c>
      <c r="BH90" s="193"/>
    </row>
    <row r="91" spans="1:60" x14ac:dyDescent="0.25">
      <c r="A91" s="171"/>
      <c r="B91" s="181"/>
      <c r="C91" s="172"/>
      <c r="D91" s="172"/>
      <c r="E91" s="171"/>
      <c r="F91" s="171"/>
      <c r="G91" s="174"/>
      <c r="H91" s="261"/>
      <c r="I91" s="262">
        <f>YEAR(Table1[[#This Row],[Date de démarrage
(dd/mm/yyyy)]])</f>
        <v>1900</v>
      </c>
      <c r="J91" s="263">
        <f>YEAR(Table1[[#This Row],[Date de fin
(dd/mm/yyyy)]])</f>
        <v>1900</v>
      </c>
      <c r="K91" s="171"/>
      <c r="L91" s="156"/>
      <c r="M91" s="175"/>
      <c r="N91" s="184"/>
      <c r="O91" s="185"/>
      <c r="P91" s="178"/>
      <c r="Q91" s="179"/>
      <c r="R91" s="179"/>
      <c r="S91" s="180"/>
      <c r="T91" s="246"/>
      <c r="U91" s="253"/>
      <c r="V91" s="254"/>
      <c r="W91" s="255"/>
      <c r="X91"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1" s="256"/>
      <c r="AA91" s="171"/>
      <c r="AB91" s="171"/>
      <c r="AC91" s="171"/>
      <c r="AD91" s="171"/>
      <c r="AE91" s="171"/>
      <c r="AF91" s="171"/>
      <c r="AG91" s="244">
        <f>SUM(Table1[[#This Row],[Nombre de filles
 (&lt; 18 ans)]:[Nombre d''hommes
(&gt; 60 ans)]])</f>
        <v>0</v>
      </c>
      <c r="AH91" s="265"/>
      <c r="AI91" s="188"/>
      <c r="AJ91" s="155"/>
      <c r="AK91" s="155"/>
      <c r="AL91" s="245">
        <f>Table1[[#This Row],[Unité]]</f>
        <v>0</v>
      </c>
      <c r="AM91" s="155"/>
      <c r="AN91" s="155"/>
      <c r="AO91" s="155"/>
      <c r="AP91" s="266"/>
      <c r="AQ91" s="191">
        <f>IF( OR( Table1[[#This Row],[Categorie d''activité]]=Lists!$D$3, Table1[[#This Row],[Categorie d''activité]]=Lists!$D$14,
Table1[[#This Row],[Categorie d''activité]]=Lists!$D$6), MAX(Table1[[#This Row],[2020
Q1]:[2020
Q4]]),
SUM(Table1[[#This Row],[2020
Q1]:[2020
Q4]] ))</f>
        <v>0</v>
      </c>
      <c r="AR91" s="192" t="str">
        <f>IF(Table1[[#This Row],[Unité]]="Individu", Table1[[#This Row],[TOTAL 
par UNITÉ 2020]], IF(Table1[[#This Row],[Unité]]="Ménage",Table1[[#This Row],[TOTAL 
par UNITÉ 2020]]*5,IF(Table1[[#This Row],[Unité]]= "Assoc/ coopérative",Table1[[#This Row],[TOTAL 
par UNITÉ 2020]]*50, IF(Table1[[#This Row],[Unité]]="AUTRE", "", ""))))</f>
        <v/>
      </c>
      <c r="AS91" s="169">
        <f>Table1[[#This Row],[Unité]]</f>
        <v>0</v>
      </c>
      <c r="AT91" s="155"/>
      <c r="AU91" s="155"/>
      <c r="AV91" s="155"/>
      <c r="AW91" s="155"/>
      <c r="AX91" s="155"/>
      <c r="AY91" s="155"/>
      <c r="AZ91" s="155"/>
      <c r="BA91" s="155"/>
      <c r="BB91" s="155"/>
      <c r="BC91" s="155"/>
      <c r="BD91" s="155"/>
      <c r="BE91" s="155"/>
      <c r="BF91" s="191">
        <f>IF( OR( Table1[[#This Row],[Categorie d''activité]]=Lists!$D$3, Table1[[#This Row],[Categorie d''activité]]=Lists!$D$14,
Table1[[#This Row],[Categorie d''activité]]=Lists!$D$6), MAX(Table1[[#This Row],[January-21]:[December-21]]),
SUM(Table1[[#This Row],[January-21]:[December-21]] ))</f>
        <v>0</v>
      </c>
      <c r="BG91" s="192" t="str">
        <f>IF(Table1[[#This Row],[Unité]]="Individu", Table1[[#This Row],[TOTAL 
par UNITÉ
2021]], IF(Table1[[#This Row],[Unité]]="Ménage",Table1[[#This Row],[TOTAL 
par UNITÉ
2021]]*5,IF(Table1[[#This Row],[Unité]]= "Assoc/ coopérative",Table1[[#This Row],[TOTAL 
par UNITÉ
2021]]*50, IF(Table1[[#This Row],[Unité]]="AUTRE", "", ""))))</f>
        <v/>
      </c>
      <c r="BH91" s="193"/>
    </row>
    <row r="92" spans="1:60" x14ac:dyDescent="0.25">
      <c r="A92" s="171"/>
      <c r="B92" s="181"/>
      <c r="C92" s="172"/>
      <c r="D92" s="172"/>
      <c r="E92" s="171"/>
      <c r="F92" s="171"/>
      <c r="G92" s="174"/>
      <c r="H92" s="261"/>
      <c r="I92" s="262">
        <f>YEAR(Table1[[#This Row],[Date de démarrage
(dd/mm/yyyy)]])</f>
        <v>1900</v>
      </c>
      <c r="J92" s="263">
        <f>YEAR(Table1[[#This Row],[Date de fin
(dd/mm/yyyy)]])</f>
        <v>1900</v>
      </c>
      <c r="K92" s="171"/>
      <c r="L92" s="156"/>
      <c r="M92" s="175"/>
      <c r="N92" s="184"/>
      <c r="O92" s="185"/>
      <c r="P92" s="178"/>
      <c r="Q92" s="179"/>
      <c r="R92" s="179"/>
      <c r="S92" s="180"/>
      <c r="T92" s="246"/>
      <c r="U92" s="253"/>
      <c r="V92" s="254"/>
      <c r="W92" s="255"/>
      <c r="X92"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2" s="256"/>
      <c r="AA92" s="171"/>
      <c r="AB92" s="171"/>
      <c r="AC92" s="171"/>
      <c r="AD92" s="171"/>
      <c r="AE92" s="171"/>
      <c r="AF92" s="171"/>
      <c r="AG92" s="244">
        <f>SUM(Table1[[#This Row],[Nombre de filles
 (&lt; 18 ans)]:[Nombre d''hommes
(&gt; 60 ans)]])</f>
        <v>0</v>
      </c>
      <c r="AH92" s="265"/>
      <c r="AI92" s="188"/>
      <c r="AJ92" s="155"/>
      <c r="AK92" s="155"/>
      <c r="AL92" s="245">
        <f>Table1[[#This Row],[Unité]]</f>
        <v>0</v>
      </c>
      <c r="AM92" s="155"/>
      <c r="AN92" s="155"/>
      <c r="AO92" s="155"/>
      <c r="AP92" s="266"/>
      <c r="AQ92" s="191">
        <f>IF( OR( Table1[[#This Row],[Categorie d''activité]]=Lists!$D$3, Table1[[#This Row],[Categorie d''activité]]=Lists!$D$14,
Table1[[#This Row],[Categorie d''activité]]=Lists!$D$6), MAX(Table1[[#This Row],[2020
Q1]:[2020
Q4]]),
SUM(Table1[[#This Row],[2020
Q1]:[2020
Q4]] ))</f>
        <v>0</v>
      </c>
      <c r="AR92" s="192" t="str">
        <f>IF(Table1[[#This Row],[Unité]]="Individu", Table1[[#This Row],[TOTAL 
par UNITÉ 2020]], IF(Table1[[#This Row],[Unité]]="Ménage",Table1[[#This Row],[TOTAL 
par UNITÉ 2020]]*5,IF(Table1[[#This Row],[Unité]]= "Assoc/ coopérative",Table1[[#This Row],[TOTAL 
par UNITÉ 2020]]*50, IF(Table1[[#This Row],[Unité]]="AUTRE", "", ""))))</f>
        <v/>
      </c>
      <c r="AS92" s="169">
        <f>Table1[[#This Row],[Unité]]</f>
        <v>0</v>
      </c>
      <c r="AT92" s="155"/>
      <c r="AU92" s="155"/>
      <c r="AV92" s="155"/>
      <c r="AW92" s="155"/>
      <c r="AX92" s="155"/>
      <c r="AY92" s="155"/>
      <c r="AZ92" s="155"/>
      <c r="BA92" s="155"/>
      <c r="BB92" s="155"/>
      <c r="BC92" s="155"/>
      <c r="BD92" s="155"/>
      <c r="BE92" s="155"/>
      <c r="BF92" s="191">
        <f>IF( OR( Table1[[#This Row],[Categorie d''activité]]=Lists!$D$3, Table1[[#This Row],[Categorie d''activité]]=Lists!$D$14,
Table1[[#This Row],[Categorie d''activité]]=Lists!$D$6), MAX(Table1[[#This Row],[January-21]:[December-21]]),
SUM(Table1[[#This Row],[January-21]:[December-21]] ))</f>
        <v>0</v>
      </c>
      <c r="BG92" s="192" t="str">
        <f>IF(Table1[[#This Row],[Unité]]="Individu", Table1[[#This Row],[TOTAL 
par UNITÉ
2021]], IF(Table1[[#This Row],[Unité]]="Ménage",Table1[[#This Row],[TOTAL 
par UNITÉ
2021]]*5,IF(Table1[[#This Row],[Unité]]= "Assoc/ coopérative",Table1[[#This Row],[TOTAL 
par UNITÉ
2021]]*50, IF(Table1[[#This Row],[Unité]]="AUTRE", "", ""))))</f>
        <v/>
      </c>
      <c r="BH92" s="193"/>
    </row>
    <row r="93" spans="1:60" x14ac:dyDescent="0.25">
      <c r="A93" s="171"/>
      <c r="B93" s="181"/>
      <c r="C93" s="172"/>
      <c r="D93" s="172"/>
      <c r="E93" s="171"/>
      <c r="F93" s="171"/>
      <c r="G93" s="174"/>
      <c r="H93" s="261"/>
      <c r="I93" s="262">
        <f>YEAR(Table1[[#This Row],[Date de démarrage
(dd/mm/yyyy)]])</f>
        <v>1900</v>
      </c>
      <c r="J93" s="263">
        <f>YEAR(Table1[[#This Row],[Date de fin
(dd/mm/yyyy)]])</f>
        <v>1900</v>
      </c>
      <c r="K93" s="171"/>
      <c r="L93" s="156"/>
      <c r="M93" s="175"/>
      <c r="N93" s="184"/>
      <c r="O93" s="185"/>
      <c r="P93" s="178"/>
      <c r="Q93" s="179"/>
      <c r="R93" s="179"/>
      <c r="S93" s="180"/>
      <c r="T93" s="246"/>
      <c r="U93" s="253"/>
      <c r="V93" s="254"/>
      <c r="W93" s="255"/>
      <c r="X93"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3" s="256"/>
      <c r="AA93" s="171"/>
      <c r="AB93" s="171"/>
      <c r="AC93" s="171"/>
      <c r="AD93" s="171"/>
      <c r="AE93" s="171"/>
      <c r="AF93" s="171"/>
      <c r="AG93" s="244">
        <f>SUM(Table1[[#This Row],[Nombre de filles
 (&lt; 18 ans)]:[Nombre d''hommes
(&gt; 60 ans)]])</f>
        <v>0</v>
      </c>
      <c r="AH93" s="265"/>
      <c r="AI93" s="188"/>
      <c r="AJ93" s="155"/>
      <c r="AK93" s="155"/>
      <c r="AL93" s="245">
        <f>Table1[[#This Row],[Unité]]</f>
        <v>0</v>
      </c>
      <c r="AM93" s="155"/>
      <c r="AN93" s="155"/>
      <c r="AO93" s="155"/>
      <c r="AP93" s="266"/>
      <c r="AQ93" s="191">
        <f>IF( OR( Table1[[#This Row],[Categorie d''activité]]=Lists!$D$3, Table1[[#This Row],[Categorie d''activité]]=Lists!$D$14,
Table1[[#This Row],[Categorie d''activité]]=Lists!$D$6), MAX(Table1[[#This Row],[2020
Q1]:[2020
Q4]]),
SUM(Table1[[#This Row],[2020
Q1]:[2020
Q4]] ))</f>
        <v>0</v>
      </c>
      <c r="AR93" s="192" t="str">
        <f>IF(Table1[[#This Row],[Unité]]="Individu", Table1[[#This Row],[TOTAL 
par UNITÉ 2020]], IF(Table1[[#This Row],[Unité]]="Ménage",Table1[[#This Row],[TOTAL 
par UNITÉ 2020]]*5,IF(Table1[[#This Row],[Unité]]= "Assoc/ coopérative",Table1[[#This Row],[TOTAL 
par UNITÉ 2020]]*50, IF(Table1[[#This Row],[Unité]]="AUTRE", "", ""))))</f>
        <v/>
      </c>
      <c r="AS93" s="169">
        <f>Table1[[#This Row],[Unité]]</f>
        <v>0</v>
      </c>
      <c r="AT93" s="155"/>
      <c r="AU93" s="155"/>
      <c r="AV93" s="155"/>
      <c r="AW93" s="155"/>
      <c r="AX93" s="155"/>
      <c r="AY93" s="155"/>
      <c r="AZ93" s="155"/>
      <c r="BA93" s="155"/>
      <c r="BB93" s="155"/>
      <c r="BC93" s="155"/>
      <c r="BD93" s="155"/>
      <c r="BE93" s="155"/>
      <c r="BF93" s="191">
        <f>IF( OR( Table1[[#This Row],[Categorie d''activité]]=Lists!$D$3, Table1[[#This Row],[Categorie d''activité]]=Lists!$D$14,
Table1[[#This Row],[Categorie d''activité]]=Lists!$D$6), MAX(Table1[[#This Row],[January-21]:[December-21]]),
SUM(Table1[[#This Row],[January-21]:[December-21]] ))</f>
        <v>0</v>
      </c>
      <c r="BG93" s="192" t="str">
        <f>IF(Table1[[#This Row],[Unité]]="Individu", Table1[[#This Row],[TOTAL 
par UNITÉ
2021]], IF(Table1[[#This Row],[Unité]]="Ménage",Table1[[#This Row],[TOTAL 
par UNITÉ
2021]]*5,IF(Table1[[#This Row],[Unité]]= "Assoc/ coopérative",Table1[[#This Row],[TOTAL 
par UNITÉ
2021]]*50, IF(Table1[[#This Row],[Unité]]="AUTRE", "", ""))))</f>
        <v/>
      </c>
      <c r="BH93" s="193"/>
    </row>
    <row r="94" spans="1:60" x14ac:dyDescent="0.25">
      <c r="A94" s="171"/>
      <c r="B94" s="181"/>
      <c r="C94" s="172"/>
      <c r="D94" s="172"/>
      <c r="E94" s="171"/>
      <c r="F94" s="171"/>
      <c r="G94" s="174"/>
      <c r="H94" s="261"/>
      <c r="I94" s="262">
        <f>YEAR(Table1[[#This Row],[Date de démarrage
(dd/mm/yyyy)]])</f>
        <v>1900</v>
      </c>
      <c r="J94" s="263">
        <f>YEAR(Table1[[#This Row],[Date de fin
(dd/mm/yyyy)]])</f>
        <v>1900</v>
      </c>
      <c r="K94" s="171"/>
      <c r="L94" s="156"/>
      <c r="M94" s="175"/>
      <c r="N94" s="184"/>
      <c r="O94" s="185"/>
      <c r="P94" s="178"/>
      <c r="Q94" s="179"/>
      <c r="R94" s="179"/>
      <c r="S94" s="180"/>
      <c r="T94" s="246"/>
      <c r="U94" s="253"/>
      <c r="V94" s="254"/>
      <c r="W94" s="255"/>
      <c r="X94"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4"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4" s="256"/>
      <c r="AA94" s="171"/>
      <c r="AB94" s="171"/>
      <c r="AC94" s="171"/>
      <c r="AD94" s="171"/>
      <c r="AE94" s="171"/>
      <c r="AF94" s="171"/>
      <c r="AG94" s="244">
        <f>SUM(Table1[[#This Row],[Nombre de filles
 (&lt; 18 ans)]:[Nombre d''hommes
(&gt; 60 ans)]])</f>
        <v>0</v>
      </c>
      <c r="AH94" s="265"/>
      <c r="AI94" s="188"/>
      <c r="AJ94" s="155"/>
      <c r="AK94" s="155"/>
      <c r="AL94" s="245">
        <f>Table1[[#This Row],[Unité]]</f>
        <v>0</v>
      </c>
      <c r="AM94" s="155"/>
      <c r="AN94" s="155"/>
      <c r="AO94" s="155"/>
      <c r="AP94" s="266"/>
      <c r="AQ94" s="191">
        <f>IF( OR( Table1[[#This Row],[Categorie d''activité]]=Lists!$D$3, Table1[[#This Row],[Categorie d''activité]]=Lists!$D$14,
Table1[[#This Row],[Categorie d''activité]]=Lists!$D$6), MAX(Table1[[#This Row],[2020
Q1]:[2020
Q4]]),
SUM(Table1[[#This Row],[2020
Q1]:[2020
Q4]] ))</f>
        <v>0</v>
      </c>
      <c r="AR94" s="192" t="str">
        <f>IF(Table1[[#This Row],[Unité]]="Individu", Table1[[#This Row],[TOTAL 
par UNITÉ 2020]], IF(Table1[[#This Row],[Unité]]="Ménage",Table1[[#This Row],[TOTAL 
par UNITÉ 2020]]*5,IF(Table1[[#This Row],[Unité]]= "Assoc/ coopérative",Table1[[#This Row],[TOTAL 
par UNITÉ 2020]]*50, IF(Table1[[#This Row],[Unité]]="AUTRE", "", ""))))</f>
        <v/>
      </c>
      <c r="AS94" s="169">
        <f>Table1[[#This Row],[Unité]]</f>
        <v>0</v>
      </c>
      <c r="AT94" s="155"/>
      <c r="AU94" s="155"/>
      <c r="AV94" s="155"/>
      <c r="AW94" s="155"/>
      <c r="AX94" s="155"/>
      <c r="AY94" s="155"/>
      <c r="AZ94" s="155"/>
      <c r="BA94" s="155"/>
      <c r="BB94" s="155"/>
      <c r="BC94" s="155"/>
      <c r="BD94" s="155"/>
      <c r="BE94" s="155"/>
      <c r="BF94" s="191">
        <f>IF( OR( Table1[[#This Row],[Categorie d''activité]]=Lists!$D$3, Table1[[#This Row],[Categorie d''activité]]=Lists!$D$14,
Table1[[#This Row],[Categorie d''activité]]=Lists!$D$6), MAX(Table1[[#This Row],[January-21]:[December-21]]),
SUM(Table1[[#This Row],[January-21]:[December-21]] ))</f>
        <v>0</v>
      </c>
      <c r="BG94" s="192" t="str">
        <f>IF(Table1[[#This Row],[Unité]]="Individu", Table1[[#This Row],[TOTAL 
par UNITÉ
2021]], IF(Table1[[#This Row],[Unité]]="Ménage",Table1[[#This Row],[TOTAL 
par UNITÉ
2021]]*5,IF(Table1[[#This Row],[Unité]]= "Assoc/ coopérative",Table1[[#This Row],[TOTAL 
par UNITÉ
2021]]*50, IF(Table1[[#This Row],[Unité]]="AUTRE", "", ""))))</f>
        <v/>
      </c>
      <c r="BH94" s="193"/>
    </row>
    <row r="95" spans="1:60" x14ac:dyDescent="0.25">
      <c r="A95" s="171"/>
      <c r="B95" s="181"/>
      <c r="C95" s="172"/>
      <c r="D95" s="172"/>
      <c r="E95" s="171"/>
      <c r="F95" s="171"/>
      <c r="G95" s="174"/>
      <c r="H95" s="261"/>
      <c r="I95" s="262">
        <f>YEAR(Table1[[#This Row],[Date de démarrage
(dd/mm/yyyy)]])</f>
        <v>1900</v>
      </c>
      <c r="J95" s="263">
        <f>YEAR(Table1[[#This Row],[Date de fin
(dd/mm/yyyy)]])</f>
        <v>1900</v>
      </c>
      <c r="K95" s="171"/>
      <c r="L95" s="156"/>
      <c r="M95" s="175"/>
      <c r="N95" s="184"/>
      <c r="O95" s="185"/>
      <c r="P95" s="178"/>
      <c r="Q95" s="179"/>
      <c r="R95" s="179"/>
      <c r="S95" s="180"/>
      <c r="T95" s="246"/>
      <c r="U95" s="253"/>
      <c r="V95" s="254"/>
      <c r="W95" s="255"/>
      <c r="X95"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5"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5" s="256"/>
      <c r="AA95" s="171"/>
      <c r="AB95" s="171"/>
      <c r="AC95" s="171"/>
      <c r="AD95" s="171"/>
      <c r="AE95" s="171"/>
      <c r="AF95" s="171"/>
      <c r="AG95" s="244">
        <f>SUM(Table1[[#This Row],[Nombre de filles
 (&lt; 18 ans)]:[Nombre d''hommes
(&gt; 60 ans)]])</f>
        <v>0</v>
      </c>
      <c r="AH95" s="265"/>
      <c r="AI95" s="188"/>
      <c r="AJ95" s="155"/>
      <c r="AK95" s="155"/>
      <c r="AL95" s="245">
        <f>Table1[[#This Row],[Unité]]</f>
        <v>0</v>
      </c>
      <c r="AM95" s="155"/>
      <c r="AN95" s="155"/>
      <c r="AO95" s="155"/>
      <c r="AP95" s="266"/>
      <c r="AQ95" s="191">
        <f>IF( OR( Table1[[#This Row],[Categorie d''activité]]=Lists!$D$3, Table1[[#This Row],[Categorie d''activité]]=Lists!$D$14,
Table1[[#This Row],[Categorie d''activité]]=Lists!$D$6), MAX(Table1[[#This Row],[2020
Q1]:[2020
Q4]]),
SUM(Table1[[#This Row],[2020
Q1]:[2020
Q4]] ))</f>
        <v>0</v>
      </c>
      <c r="AR95" s="192" t="str">
        <f>IF(Table1[[#This Row],[Unité]]="Individu", Table1[[#This Row],[TOTAL 
par UNITÉ 2020]], IF(Table1[[#This Row],[Unité]]="Ménage",Table1[[#This Row],[TOTAL 
par UNITÉ 2020]]*5,IF(Table1[[#This Row],[Unité]]= "Assoc/ coopérative",Table1[[#This Row],[TOTAL 
par UNITÉ 2020]]*50, IF(Table1[[#This Row],[Unité]]="AUTRE", "", ""))))</f>
        <v/>
      </c>
      <c r="AS95" s="169">
        <f>Table1[[#This Row],[Unité]]</f>
        <v>0</v>
      </c>
      <c r="AT95" s="155"/>
      <c r="AU95" s="155"/>
      <c r="AV95" s="155"/>
      <c r="AW95" s="155"/>
      <c r="AX95" s="155"/>
      <c r="AY95" s="155"/>
      <c r="AZ95" s="155"/>
      <c r="BA95" s="155"/>
      <c r="BB95" s="155"/>
      <c r="BC95" s="155"/>
      <c r="BD95" s="155"/>
      <c r="BE95" s="155"/>
      <c r="BF95" s="191">
        <f>IF( OR( Table1[[#This Row],[Categorie d''activité]]=Lists!$D$3, Table1[[#This Row],[Categorie d''activité]]=Lists!$D$14,
Table1[[#This Row],[Categorie d''activité]]=Lists!$D$6), MAX(Table1[[#This Row],[January-21]:[December-21]]),
SUM(Table1[[#This Row],[January-21]:[December-21]] ))</f>
        <v>0</v>
      </c>
      <c r="BG95" s="192" t="str">
        <f>IF(Table1[[#This Row],[Unité]]="Individu", Table1[[#This Row],[TOTAL 
par UNITÉ
2021]], IF(Table1[[#This Row],[Unité]]="Ménage",Table1[[#This Row],[TOTAL 
par UNITÉ
2021]]*5,IF(Table1[[#This Row],[Unité]]= "Assoc/ coopérative",Table1[[#This Row],[TOTAL 
par UNITÉ
2021]]*50, IF(Table1[[#This Row],[Unité]]="AUTRE", "", ""))))</f>
        <v/>
      </c>
      <c r="BH95" s="193"/>
    </row>
    <row r="96" spans="1:60" x14ac:dyDescent="0.25">
      <c r="A96" s="171"/>
      <c r="B96" s="181"/>
      <c r="C96" s="172"/>
      <c r="D96" s="172"/>
      <c r="E96" s="171"/>
      <c r="F96" s="171"/>
      <c r="G96" s="174"/>
      <c r="H96" s="261"/>
      <c r="I96" s="262">
        <f>YEAR(Table1[[#This Row],[Date de démarrage
(dd/mm/yyyy)]])</f>
        <v>1900</v>
      </c>
      <c r="J96" s="263">
        <f>YEAR(Table1[[#This Row],[Date de fin
(dd/mm/yyyy)]])</f>
        <v>1900</v>
      </c>
      <c r="K96" s="171"/>
      <c r="L96" s="156"/>
      <c r="M96" s="175"/>
      <c r="N96" s="184"/>
      <c r="O96" s="185"/>
      <c r="P96" s="178"/>
      <c r="Q96" s="179"/>
      <c r="R96" s="179"/>
      <c r="S96" s="180"/>
      <c r="T96" s="246"/>
      <c r="U96" s="253"/>
      <c r="V96" s="254"/>
      <c r="W96" s="255"/>
      <c r="X96"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6"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6" s="256"/>
      <c r="AA96" s="171"/>
      <c r="AB96" s="171"/>
      <c r="AC96" s="171"/>
      <c r="AD96" s="171"/>
      <c r="AE96" s="171"/>
      <c r="AF96" s="171"/>
      <c r="AG96" s="244">
        <f>SUM(Table1[[#This Row],[Nombre de filles
 (&lt; 18 ans)]:[Nombre d''hommes
(&gt; 60 ans)]])</f>
        <v>0</v>
      </c>
      <c r="AH96" s="265"/>
      <c r="AI96" s="188"/>
      <c r="AJ96" s="155"/>
      <c r="AK96" s="155"/>
      <c r="AL96" s="245">
        <f>Table1[[#This Row],[Unité]]</f>
        <v>0</v>
      </c>
      <c r="AM96" s="155"/>
      <c r="AN96" s="155"/>
      <c r="AO96" s="155"/>
      <c r="AP96" s="266"/>
      <c r="AQ96" s="191">
        <f>IF( OR( Table1[[#This Row],[Categorie d''activité]]=Lists!$D$3, Table1[[#This Row],[Categorie d''activité]]=Lists!$D$14,
Table1[[#This Row],[Categorie d''activité]]=Lists!$D$6), MAX(Table1[[#This Row],[2020
Q1]:[2020
Q4]]),
SUM(Table1[[#This Row],[2020
Q1]:[2020
Q4]] ))</f>
        <v>0</v>
      </c>
      <c r="AR96" s="192" t="str">
        <f>IF(Table1[[#This Row],[Unité]]="Individu", Table1[[#This Row],[TOTAL 
par UNITÉ 2020]], IF(Table1[[#This Row],[Unité]]="Ménage",Table1[[#This Row],[TOTAL 
par UNITÉ 2020]]*5,IF(Table1[[#This Row],[Unité]]= "Assoc/ coopérative",Table1[[#This Row],[TOTAL 
par UNITÉ 2020]]*50, IF(Table1[[#This Row],[Unité]]="AUTRE", "", ""))))</f>
        <v/>
      </c>
      <c r="AS96" s="169">
        <f>Table1[[#This Row],[Unité]]</f>
        <v>0</v>
      </c>
      <c r="AT96" s="155"/>
      <c r="AU96" s="155"/>
      <c r="AV96" s="155"/>
      <c r="AW96" s="155"/>
      <c r="AX96" s="155"/>
      <c r="AY96" s="155"/>
      <c r="AZ96" s="155"/>
      <c r="BA96" s="155"/>
      <c r="BB96" s="155"/>
      <c r="BC96" s="155"/>
      <c r="BD96" s="155"/>
      <c r="BE96" s="155"/>
      <c r="BF96" s="191">
        <f>IF( OR( Table1[[#This Row],[Categorie d''activité]]=Lists!$D$3, Table1[[#This Row],[Categorie d''activité]]=Lists!$D$14,
Table1[[#This Row],[Categorie d''activité]]=Lists!$D$6), MAX(Table1[[#This Row],[January-21]:[December-21]]),
SUM(Table1[[#This Row],[January-21]:[December-21]] ))</f>
        <v>0</v>
      </c>
      <c r="BG96" s="192" t="str">
        <f>IF(Table1[[#This Row],[Unité]]="Individu", Table1[[#This Row],[TOTAL 
par UNITÉ
2021]], IF(Table1[[#This Row],[Unité]]="Ménage",Table1[[#This Row],[TOTAL 
par UNITÉ
2021]]*5,IF(Table1[[#This Row],[Unité]]= "Assoc/ coopérative",Table1[[#This Row],[TOTAL 
par UNITÉ
2021]]*50, IF(Table1[[#This Row],[Unité]]="AUTRE", "", ""))))</f>
        <v/>
      </c>
      <c r="BH96" s="193"/>
    </row>
    <row r="97" spans="1:60" x14ac:dyDescent="0.25">
      <c r="A97" s="171"/>
      <c r="B97" s="181"/>
      <c r="C97" s="172"/>
      <c r="D97" s="172"/>
      <c r="E97" s="171"/>
      <c r="F97" s="171"/>
      <c r="G97" s="174"/>
      <c r="H97" s="261"/>
      <c r="I97" s="262">
        <f>YEAR(Table1[[#This Row],[Date de démarrage
(dd/mm/yyyy)]])</f>
        <v>1900</v>
      </c>
      <c r="J97" s="263">
        <f>YEAR(Table1[[#This Row],[Date de fin
(dd/mm/yyyy)]])</f>
        <v>1900</v>
      </c>
      <c r="K97" s="171"/>
      <c r="L97" s="156"/>
      <c r="M97" s="175"/>
      <c r="N97" s="184"/>
      <c r="O97" s="185"/>
      <c r="P97" s="178"/>
      <c r="Q97" s="179"/>
      <c r="R97" s="179"/>
      <c r="S97" s="180"/>
      <c r="T97" s="246"/>
      <c r="U97" s="253"/>
      <c r="V97" s="254"/>
      <c r="W97" s="255"/>
      <c r="X97"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7"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7" s="256"/>
      <c r="AA97" s="171"/>
      <c r="AB97" s="171"/>
      <c r="AC97" s="171"/>
      <c r="AD97" s="171"/>
      <c r="AE97" s="171"/>
      <c r="AF97" s="171"/>
      <c r="AG97" s="244">
        <f>SUM(Table1[[#This Row],[Nombre de filles
 (&lt; 18 ans)]:[Nombre d''hommes
(&gt; 60 ans)]])</f>
        <v>0</v>
      </c>
      <c r="AH97" s="265"/>
      <c r="AI97" s="188"/>
      <c r="AJ97" s="155"/>
      <c r="AK97" s="155"/>
      <c r="AL97" s="245">
        <f>Table1[[#This Row],[Unité]]</f>
        <v>0</v>
      </c>
      <c r="AM97" s="155"/>
      <c r="AN97" s="155"/>
      <c r="AO97" s="155"/>
      <c r="AP97" s="266"/>
      <c r="AQ97" s="191">
        <f>IF( OR( Table1[[#This Row],[Categorie d''activité]]=Lists!$D$3, Table1[[#This Row],[Categorie d''activité]]=Lists!$D$14,
Table1[[#This Row],[Categorie d''activité]]=Lists!$D$6), MAX(Table1[[#This Row],[2020
Q1]:[2020
Q4]]),
SUM(Table1[[#This Row],[2020
Q1]:[2020
Q4]] ))</f>
        <v>0</v>
      </c>
      <c r="AR97" s="192" t="str">
        <f>IF(Table1[[#This Row],[Unité]]="Individu", Table1[[#This Row],[TOTAL 
par UNITÉ 2020]], IF(Table1[[#This Row],[Unité]]="Ménage",Table1[[#This Row],[TOTAL 
par UNITÉ 2020]]*5,IF(Table1[[#This Row],[Unité]]= "Assoc/ coopérative",Table1[[#This Row],[TOTAL 
par UNITÉ 2020]]*50, IF(Table1[[#This Row],[Unité]]="AUTRE", "", ""))))</f>
        <v/>
      </c>
      <c r="AS97" s="169">
        <f>Table1[[#This Row],[Unité]]</f>
        <v>0</v>
      </c>
      <c r="AT97" s="155"/>
      <c r="AU97" s="155"/>
      <c r="AV97" s="155"/>
      <c r="AW97" s="155"/>
      <c r="AX97" s="155"/>
      <c r="AY97" s="155"/>
      <c r="AZ97" s="155"/>
      <c r="BA97" s="155"/>
      <c r="BB97" s="155"/>
      <c r="BC97" s="155"/>
      <c r="BD97" s="155"/>
      <c r="BE97" s="155"/>
      <c r="BF97" s="191">
        <f>IF( OR( Table1[[#This Row],[Categorie d''activité]]=Lists!$D$3, Table1[[#This Row],[Categorie d''activité]]=Lists!$D$14,
Table1[[#This Row],[Categorie d''activité]]=Lists!$D$6), MAX(Table1[[#This Row],[January-21]:[December-21]]),
SUM(Table1[[#This Row],[January-21]:[December-21]] ))</f>
        <v>0</v>
      </c>
      <c r="BG97" s="192" t="str">
        <f>IF(Table1[[#This Row],[Unité]]="Individu", Table1[[#This Row],[TOTAL 
par UNITÉ
2021]], IF(Table1[[#This Row],[Unité]]="Ménage",Table1[[#This Row],[TOTAL 
par UNITÉ
2021]]*5,IF(Table1[[#This Row],[Unité]]= "Assoc/ coopérative",Table1[[#This Row],[TOTAL 
par UNITÉ
2021]]*50, IF(Table1[[#This Row],[Unité]]="AUTRE", "", ""))))</f>
        <v/>
      </c>
      <c r="BH97" s="193"/>
    </row>
    <row r="98" spans="1:60" x14ac:dyDescent="0.25">
      <c r="A98" s="171"/>
      <c r="B98" s="181"/>
      <c r="C98" s="172"/>
      <c r="D98" s="172"/>
      <c r="E98" s="171"/>
      <c r="F98" s="171"/>
      <c r="G98" s="174"/>
      <c r="H98" s="261"/>
      <c r="I98" s="262">
        <f>YEAR(Table1[[#This Row],[Date de démarrage
(dd/mm/yyyy)]])</f>
        <v>1900</v>
      </c>
      <c r="J98" s="263">
        <f>YEAR(Table1[[#This Row],[Date de fin
(dd/mm/yyyy)]])</f>
        <v>1900</v>
      </c>
      <c r="K98" s="171"/>
      <c r="L98" s="156"/>
      <c r="M98" s="175"/>
      <c r="N98" s="184"/>
      <c r="O98" s="185"/>
      <c r="P98" s="178"/>
      <c r="Q98" s="179"/>
      <c r="R98" s="179"/>
      <c r="S98" s="180"/>
      <c r="T98" s="246"/>
      <c r="U98" s="253"/>
      <c r="V98" s="254"/>
      <c r="W98" s="255"/>
      <c r="X98"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8"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8" s="256"/>
      <c r="AA98" s="171"/>
      <c r="AB98" s="171"/>
      <c r="AC98" s="171"/>
      <c r="AD98" s="171"/>
      <c r="AE98" s="171"/>
      <c r="AF98" s="171"/>
      <c r="AG98" s="244">
        <f>SUM(Table1[[#This Row],[Nombre de filles
 (&lt; 18 ans)]:[Nombre d''hommes
(&gt; 60 ans)]])</f>
        <v>0</v>
      </c>
      <c r="AH98" s="265"/>
      <c r="AI98" s="188"/>
      <c r="AJ98" s="155"/>
      <c r="AK98" s="155"/>
      <c r="AL98" s="245">
        <f>Table1[[#This Row],[Unité]]</f>
        <v>0</v>
      </c>
      <c r="AM98" s="155"/>
      <c r="AN98" s="155"/>
      <c r="AO98" s="155"/>
      <c r="AP98" s="266"/>
      <c r="AQ98" s="191">
        <f>IF( OR( Table1[[#This Row],[Categorie d''activité]]=Lists!$D$3, Table1[[#This Row],[Categorie d''activité]]=Lists!$D$14,
Table1[[#This Row],[Categorie d''activité]]=Lists!$D$6), MAX(Table1[[#This Row],[2020
Q1]:[2020
Q4]]),
SUM(Table1[[#This Row],[2020
Q1]:[2020
Q4]] ))</f>
        <v>0</v>
      </c>
      <c r="AR98" s="192" t="str">
        <f>IF(Table1[[#This Row],[Unité]]="Individu", Table1[[#This Row],[TOTAL 
par UNITÉ 2020]], IF(Table1[[#This Row],[Unité]]="Ménage",Table1[[#This Row],[TOTAL 
par UNITÉ 2020]]*5,IF(Table1[[#This Row],[Unité]]= "Assoc/ coopérative",Table1[[#This Row],[TOTAL 
par UNITÉ 2020]]*50, IF(Table1[[#This Row],[Unité]]="AUTRE", "", ""))))</f>
        <v/>
      </c>
      <c r="AS98" s="169">
        <f>Table1[[#This Row],[Unité]]</f>
        <v>0</v>
      </c>
      <c r="AT98" s="155"/>
      <c r="AU98" s="155"/>
      <c r="AV98" s="155"/>
      <c r="AW98" s="155"/>
      <c r="AX98" s="155"/>
      <c r="AY98" s="155"/>
      <c r="AZ98" s="155"/>
      <c r="BA98" s="155"/>
      <c r="BB98" s="155"/>
      <c r="BC98" s="155"/>
      <c r="BD98" s="155"/>
      <c r="BE98" s="155"/>
      <c r="BF98" s="191">
        <f>IF( OR( Table1[[#This Row],[Categorie d''activité]]=Lists!$D$3, Table1[[#This Row],[Categorie d''activité]]=Lists!$D$14,
Table1[[#This Row],[Categorie d''activité]]=Lists!$D$6), MAX(Table1[[#This Row],[January-21]:[December-21]]),
SUM(Table1[[#This Row],[January-21]:[December-21]] ))</f>
        <v>0</v>
      </c>
      <c r="BG98" s="192" t="str">
        <f>IF(Table1[[#This Row],[Unité]]="Individu", Table1[[#This Row],[TOTAL 
par UNITÉ
2021]], IF(Table1[[#This Row],[Unité]]="Ménage",Table1[[#This Row],[TOTAL 
par UNITÉ
2021]]*5,IF(Table1[[#This Row],[Unité]]= "Assoc/ coopérative",Table1[[#This Row],[TOTAL 
par UNITÉ
2021]]*50, IF(Table1[[#This Row],[Unité]]="AUTRE", "", ""))))</f>
        <v/>
      </c>
      <c r="BH98" s="193"/>
    </row>
    <row r="99" spans="1:60" x14ac:dyDescent="0.25">
      <c r="A99" s="171"/>
      <c r="B99" s="181"/>
      <c r="C99" s="172"/>
      <c r="D99" s="172"/>
      <c r="E99" s="171"/>
      <c r="F99" s="171"/>
      <c r="G99" s="174"/>
      <c r="H99" s="261"/>
      <c r="I99" s="262">
        <f>YEAR(Table1[[#This Row],[Date de démarrage
(dd/mm/yyyy)]])</f>
        <v>1900</v>
      </c>
      <c r="J99" s="263">
        <f>YEAR(Table1[[#This Row],[Date de fin
(dd/mm/yyyy)]])</f>
        <v>1900</v>
      </c>
      <c r="K99" s="171"/>
      <c r="L99" s="156"/>
      <c r="M99" s="175"/>
      <c r="N99" s="184"/>
      <c r="O99" s="185"/>
      <c r="P99" s="178"/>
      <c r="Q99" s="179"/>
      <c r="R99" s="179"/>
      <c r="S99" s="180"/>
      <c r="T99" s="246"/>
      <c r="U99" s="253"/>
      <c r="V99" s="254"/>
      <c r="W99" s="255"/>
      <c r="X99"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99"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99" s="256"/>
      <c r="AA99" s="171"/>
      <c r="AB99" s="171"/>
      <c r="AC99" s="171"/>
      <c r="AD99" s="171"/>
      <c r="AE99" s="171"/>
      <c r="AF99" s="171"/>
      <c r="AG99" s="244">
        <f>SUM(Table1[[#This Row],[Nombre de filles
 (&lt; 18 ans)]:[Nombre d''hommes
(&gt; 60 ans)]])</f>
        <v>0</v>
      </c>
      <c r="AH99" s="265"/>
      <c r="AI99" s="188"/>
      <c r="AJ99" s="155"/>
      <c r="AK99" s="155"/>
      <c r="AL99" s="245">
        <f>Table1[[#This Row],[Unité]]</f>
        <v>0</v>
      </c>
      <c r="AM99" s="155"/>
      <c r="AN99" s="155"/>
      <c r="AO99" s="155"/>
      <c r="AP99" s="266"/>
      <c r="AQ99" s="191">
        <f>IF( OR( Table1[[#This Row],[Categorie d''activité]]=Lists!$D$3, Table1[[#This Row],[Categorie d''activité]]=Lists!$D$14,
Table1[[#This Row],[Categorie d''activité]]=Lists!$D$6), MAX(Table1[[#This Row],[2020
Q1]:[2020
Q4]]),
SUM(Table1[[#This Row],[2020
Q1]:[2020
Q4]] ))</f>
        <v>0</v>
      </c>
      <c r="AR99" s="192" t="str">
        <f>IF(Table1[[#This Row],[Unité]]="Individu", Table1[[#This Row],[TOTAL 
par UNITÉ 2020]], IF(Table1[[#This Row],[Unité]]="Ménage",Table1[[#This Row],[TOTAL 
par UNITÉ 2020]]*5,IF(Table1[[#This Row],[Unité]]= "Assoc/ coopérative",Table1[[#This Row],[TOTAL 
par UNITÉ 2020]]*50, IF(Table1[[#This Row],[Unité]]="AUTRE", "", ""))))</f>
        <v/>
      </c>
      <c r="AS99" s="169">
        <f>Table1[[#This Row],[Unité]]</f>
        <v>0</v>
      </c>
      <c r="AT99" s="155"/>
      <c r="AU99" s="155"/>
      <c r="AV99" s="155"/>
      <c r="AW99" s="155"/>
      <c r="AX99" s="155"/>
      <c r="AY99" s="155"/>
      <c r="AZ99" s="155"/>
      <c r="BA99" s="155"/>
      <c r="BB99" s="155"/>
      <c r="BC99" s="155"/>
      <c r="BD99" s="155"/>
      <c r="BE99" s="155"/>
      <c r="BF99" s="191">
        <f>IF( OR( Table1[[#This Row],[Categorie d''activité]]=Lists!$D$3, Table1[[#This Row],[Categorie d''activité]]=Lists!$D$14,
Table1[[#This Row],[Categorie d''activité]]=Lists!$D$6), MAX(Table1[[#This Row],[January-21]:[December-21]]),
SUM(Table1[[#This Row],[January-21]:[December-21]] ))</f>
        <v>0</v>
      </c>
      <c r="BG99" s="192" t="str">
        <f>IF(Table1[[#This Row],[Unité]]="Individu", Table1[[#This Row],[TOTAL 
par UNITÉ
2021]], IF(Table1[[#This Row],[Unité]]="Ménage",Table1[[#This Row],[TOTAL 
par UNITÉ
2021]]*5,IF(Table1[[#This Row],[Unité]]= "Assoc/ coopérative",Table1[[#This Row],[TOTAL 
par UNITÉ
2021]]*50, IF(Table1[[#This Row],[Unité]]="AUTRE", "", ""))))</f>
        <v/>
      </c>
      <c r="BH99" s="193"/>
    </row>
    <row r="100" spans="1:60" x14ac:dyDescent="0.25">
      <c r="A100" s="171"/>
      <c r="B100" s="181"/>
      <c r="C100" s="172"/>
      <c r="D100" s="172"/>
      <c r="E100" s="171"/>
      <c r="F100" s="171"/>
      <c r="G100" s="174"/>
      <c r="H100" s="261"/>
      <c r="I100" s="262">
        <f>YEAR(Table1[[#This Row],[Date de démarrage
(dd/mm/yyyy)]])</f>
        <v>1900</v>
      </c>
      <c r="J100" s="263">
        <f>YEAR(Table1[[#This Row],[Date de fin
(dd/mm/yyyy)]])</f>
        <v>1900</v>
      </c>
      <c r="K100" s="171"/>
      <c r="L100" s="156"/>
      <c r="M100" s="175"/>
      <c r="N100" s="184"/>
      <c r="O100" s="185"/>
      <c r="P100" s="178"/>
      <c r="Q100" s="179"/>
      <c r="R100" s="179"/>
      <c r="S100" s="180"/>
      <c r="T100" s="246"/>
      <c r="U100" s="253"/>
      <c r="V100" s="254"/>
      <c r="W100" s="255"/>
      <c r="X100"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100"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00" s="256"/>
      <c r="AA100" s="171"/>
      <c r="AB100" s="171"/>
      <c r="AC100" s="171"/>
      <c r="AD100" s="171"/>
      <c r="AE100" s="171"/>
      <c r="AF100" s="171"/>
      <c r="AG100" s="244">
        <f>SUM(Table1[[#This Row],[Nombre de filles
 (&lt; 18 ans)]:[Nombre d''hommes
(&gt; 60 ans)]])</f>
        <v>0</v>
      </c>
      <c r="AH100" s="265"/>
      <c r="AI100" s="188"/>
      <c r="AJ100" s="155"/>
      <c r="AK100" s="155"/>
      <c r="AL100" s="245">
        <f>Table1[[#This Row],[Unité]]</f>
        <v>0</v>
      </c>
      <c r="AM100" s="155"/>
      <c r="AN100" s="155"/>
      <c r="AO100" s="155"/>
      <c r="AP100" s="266"/>
      <c r="AQ100" s="191">
        <f>IF( OR( Table1[[#This Row],[Categorie d''activité]]=Lists!$D$3, Table1[[#This Row],[Categorie d''activité]]=Lists!$D$14,
Table1[[#This Row],[Categorie d''activité]]=Lists!$D$6), MAX(Table1[[#This Row],[2020
Q1]:[2020
Q4]]),
SUM(Table1[[#This Row],[2020
Q1]:[2020
Q4]] ))</f>
        <v>0</v>
      </c>
      <c r="AR100" s="192" t="str">
        <f>IF(Table1[[#This Row],[Unité]]="Individu", Table1[[#This Row],[TOTAL 
par UNITÉ 2020]], IF(Table1[[#This Row],[Unité]]="Ménage",Table1[[#This Row],[TOTAL 
par UNITÉ 2020]]*5,IF(Table1[[#This Row],[Unité]]= "Assoc/ coopérative",Table1[[#This Row],[TOTAL 
par UNITÉ 2020]]*50, IF(Table1[[#This Row],[Unité]]="AUTRE", "", ""))))</f>
        <v/>
      </c>
      <c r="AS100" s="169">
        <f>Table1[[#This Row],[Unité]]</f>
        <v>0</v>
      </c>
      <c r="AT100" s="155"/>
      <c r="AU100" s="155"/>
      <c r="AV100" s="155"/>
      <c r="AW100" s="155"/>
      <c r="AX100" s="155"/>
      <c r="AY100" s="155"/>
      <c r="AZ100" s="155"/>
      <c r="BA100" s="155"/>
      <c r="BB100" s="155"/>
      <c r="BC100" s="155"/>
      <c r="BD100" s="155"/>
      <c r="BE100" s="155"/>
      <c r="BF100" s="191">
        <f>IF( OR( Table1[[#This Row],[Categorie d''activité]]=Lists!$D$3, Table1[[#This Row],[Categorie d''activité]]=Lists!$D$14,
Table1[[#This Row],[Categorie d''activité]]=Lists!$D$6), MAX(Table1[[#This Row],[January-21]:[December-21]]),
SUM(Table1[[#This Row],[January-21]:[December-21]] ))</f>
        <v>0</v>
      </c>
      <c r="BG100" s="192" t="str">
        <f>IF(Table1[[#This Row],[Unité]]="Individu", Table1[[#This Row],[TOTAL 
par UNITÉ
2021]], IF(Table1[[#This Row],[Unité]]="Ménage",Table1[[#This Row],[TOTAL 
par UNITÉ
2021]]*5,IF(Table1[[#This Row],[Unité]]= "Assoc/ coopérative",Table1[[#This Row],[TOTAL 
par UNITÉ
2021]]*50, IF(Table1[[#This Row],[Unité]]="AUTRE", "", ""))))</f>
        <v/>
      </c>
      <c r="BH100" s="193"/>
    </row>
    <row r="101" spans="1:60" x14ac:dyDescent="0.25">
      <c r="A101" s="171"/>
      <c r="B101" s="181"/>
      <c r="C101" s="172"/>
      <c r="D101" s="172"/>
      <c r="E101" s="171"/>
      <c r="F101" s="171"/>
      <c r="G101" s="174"/>
      <c r="H101" s="261"/>
      <c r="I101" s="262">
        <f>YEAR(Table1[[#This Row],[Date de démarrage
(dd/mm/yyyy)]])</f>
        <v>1900</v>
      </c>
      <c r="J101" s="263">
        <f>YEAR(Table1[[#This Row],[Date de fin
(dd/mm/yyyy)]])</f>
        <v>1900</v>
      </c>
      <c r="K101" s="171"/>
      <c r="L101" s="156"/>
      <c r="M101" s="175"/>
      <c r="N101" s="184"/>
      <c r="O101" s="185"/>
      <c r="P101" s="178"/>
      <c r="Q101" s="179"/>
      <c r="R101" s="179"/>
      <c r="S101" s="180"/>
      <c r="T101" s="246"/>
      <c r="U101" s="253"/>
      <c r="V101" s="254"/>
      <c r="W101" s="255"/>
      <c r="X101"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101"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01" s="256"/>
      <c r="AA101" s="171"/>
      <c r="AB101" s="171"/>
      <c r="AC101" s="171"/>
      <c r="AD101" s="171"/>
      <c r="AE101" s="171"/>
      <c r="AF101" s="171"/>
      <c r="AG101" s="244">
        <f>SUM(Table1[[#This Row],[Nombre de filles
 (&lt; 18 ans)]:[Nombre d''hommes
(&gt; 60 ans)]])</f>
        <v>0</v>
      </c>
      <c r="AH101" s="265"/>
      <c r="AI101" s="188"/>
      <c r="AJ101" s="155"/>
      <c r="AK101" s="155"/>
      <c r="AL101" s="245">
        <f>Table1[[#This Row],[Unité]]</f>
        <v>0</v>
      </c>
      <c r="AM101" s="155"/>
      <c r="AN101" s="155"/>
      <c r="AO101" s="155"/>
      <c r="AP101" s="266"/>
      <c r="AQ101" s="191">
        <f>IF( OR( Table1[[#This Row],[Categorie d''activité]]=Lists!$D$3, Table1[[#This Row],[Categorie d''activité]]=Lists!$D$14,
Table1[[#This Row],[Categorie d''activité]]=Lists!$D$6), MAX(Table1[[#This Row],[2020
Q1]:[2020
Q4]]),
SUM(Table1[[#This Row],[2020
Q1]:[2020
Q4]] ))</f>
        <v>0</v>
      </c>
      <c r="AR101" s="192" t="str">
        <f>IF(Table1[[#This Row],[Unité]]="Individu", Table1[[#This Row],[TOTAL 
par UNITÉ 2020]], IF(Table1[[#This Row],[Unité]]="Ménage",Table1[[#This Row],[TOTAL 
par UNITÉ 2020]]*5,IF(Table1[[#This Row],[Unité]]= "Assoc/ coopérative",Table1[[#This Row],[TOTAL 
par UNITÉ 2020]]*50, IF(Table1[[#This Row],[Unité]]="AUTRE", "", ""))))</f>
        <v/>
      </c>
      <c r="AS101" s="169">
        <f>Table1[[#This Row],[Unité]]</f>
        <v>0</v>
      </c>
      <c r="AT101" s="155"/>
      <c r="AU101" s="155"/>
      <c r="AV101" s="155"/>
      <c r="AW101" s="155"/>
      <c r="AX101" s="155"/>
      <c r="AY101" s="155"/>
      <c r="AZ101" s="155"/>
      <c r="BA101" s="155"/>
      <c r="BB101" s="155"/>
      <c r="BC101" s="155"/>
      <c r="BD101" s="155"/>
      <c r="BE101" s="155"/>
      <c r="BF101" s="191">
        <f>IF( OR( Table1[[#This Row],[Categorie d''activité]]=Lists!$D$3, Table1[[#This Row],[Categorie d''activité]]=Lists!$D$14,
Table1[[#This Row],[Categorie d''activité]]=Lists!$D$6), MAX(Table1[[#This Row],[January-21]:[December-21]]),
SUM(Table1[[#This Row],[January-21]:[December-21]] ))</f>
        <v>0</v>
      </c>
      <c r="BG101" s="192" t="str">
        <f>IF(Table1[[#This Row],[Unité]]="Individu", Table1[[#This Row],[TOTAL 
par UNITÉ
2021]], IF(Table1[[#This Row],[Unité]]="Ménage",Table1[[#This Row],[TOTAL 
par UNITÉ
2021]]*5,IF(Table1[[#This Row],[Unité]]= "Assoc/ coopérative",Table1[[#This Row],[TOTAL 
par UNITÉ
2021]]*50, IF(Table1[[#This Row],[Unité]]="AUTRE", "", ""))))</f>
        <v/>
      </c>
      <c r="BH101" s="193"/>
    </row>
    <row r="102" spans="1:60" x14ac:dyDescent="0.25">
      <c r="A102" s="171"/>
      <c r="B102" s="181"/>
      <c r="C102" s="172"/>
      <c r="D102" s="172"/>
      <c r="E102" s="171"/>
      <c r="F102" s="171"/>
      <c r="G102" s="174"/>
      <c r="H102" s="261"/>
      <c r="I102" s="262">
        <f>YEAR(Table1[[#This Row],[Date de démarrage
(dd/mm/yyyy)]])</f>
        <v>1900</v>
      </c>
      <c r="J102" s="263">
        <f>YEAR(Table1[[#This Row],[Date de fin
(dd/mm/yyyy)]])</f>
        <v>1900</v>
      </c>
      <c r="K102" s="171"/>
      <c r="L102" s="156"/>
      <c r="M102" s="175"/>
      <c r="N102" s="184"/>
      <c r="O102" s="185"/>
      <c r="P102" s="178"/>
      <c r="Q102" s="179"/>
      <c r="R102" s="179"/>
      <c r="S102" s="180"/>
      <c r="T102" s="246"/>
      <c r="U102" s="253"/>
      <c r="V102" s="254"/>
      <c r="W102" s="255"/>
      <c r="X102"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102"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02" s="256"/>
      <c r="AA102" s="171"/>
      <c r="AB102" s="171"/>
      <c r="AC102" s="171"/>
      <c r="AD102" s="171"/>
      <c r="AE102" s="171"/>
      <c r="AF102" s="171"/>
      <c r="AG102" s="244">
        <f>SUM(Table1[[#This Row],[Nombre de filles
 (&lt; 18 ans)]:[Nombre d''hommes
(&gt; 60 ans)]])</f>
        <v>0</v>
      </c>
      <c r="AH102" s="265"/>
      <c r="AI102" s="188"/>
      <c r="AJ102" s="155"/>
      <c r="AK102" s="155"/>
      <c r="AL102" s="245">
        <f>Table1[[#This Row],[Unité]]</f>
        <v>0</v>
      </c>
      <c r="AM102" s="155"/>
      <c r="AN102" s="155"/>
      <c r="AO102" s="155"/>
      <c r="AP102" s="266"/>
      <c r="AQ102" s="191">
        <f>IF( OR( Table1[[#This Row],[Categorie d''activité]]=Lists!$D$3, Table1[[#This Row],[Categorie d''activité]]=Lists!$D$14,
Table1[[#This Row],[Categorie d''activité]]=Lists!$D$6), MAX(Table1[[#This Row],[2020
Q1]:[2020
Q4]]),
SUM(Table1[[#This Row],[2020
Q1]:[2020
Q4]] ))</f>
        <v>0</v>
      </c>
      <c r="AR102" s="192" t="str">
        <f>IF(Table1[[#This Row],[Unité]]="Individu", Table1[[#This Row],[TOTAL 
par UNITÉ 2020]], IF(Table1[[#This Row],[Unité]]="Ménage",Table1[[#This Row],[TOTAL 
par UNITÉ 2020]]*5,IF(Table1[[#This Row],[Unité]]= "Assoc/ coopérative",Table1[[#This Row],[TOTAL 
par UNITÉ 2020]]*50, IF(Table1[[#This Row],[Unité]]="AUTRE", "", ""))))</f>
        <v/>
      </c>
      <c r="AS102" s="169">
        <f>Table1[[#This Row],[Unité]]</f>
        <v>0</v>
      </c>
      <c r="AT102" s="155"/>
      <c r="AU102" s="155"/>
      <c r="AV102" s="155"/>
      <c r="AW102" s="155"/>
      <c r="AX102" s="155"/>
      <c r="AY102" s="155"/>
      <c r="AZ102" s="155"/>
      <c r="BA102" s="155"/>
      <c r="BB102" s="155"/>
      <c r="BC102" s="155"/>
      <c r="BD102" s="155"/>
      <c r="BE102" s="155"/>
      <c r="BF102" s="191">
        <f>IF( OR( Table1[[#This Row],[Categorie d''activité]]=Lists!$D$3, Table1[[#This Row],[Categorie d''activité]]=Lists!$D$14,
Table1[[#This Row],[Categorie d''activité]]=Lists!$D$6), MAX(Table1[[#This Row],[January-21]:[December-21]]),
SUM(Table1[[#This Row],[January-21]:[December-21]] ))</f>
        <v>0</v>
      </c>
      <c r="BG102" s="192" t="str">
        <f>IF(Table1[[#This Row],[Unité]]="Individu", Table1[[#This Row],[TOTAL 
par UNITÉ
2021]], IF(Table1[[#This Row],[Unité]]="Ménage",Table1[[#This Row],[TOTAL 
par UNITÉ
2021]]*5,IF(Table1[[#This Row],[Unité]]= "Assoc/ coopérative",Table1[[#This Row],[TOTAL 
par UNITÉ
2021]]*50, IF(Table1[[#This Row],[Unité]]="AUTRE", "", ""))))</f>
        <v/>
      </c>
      <c r="BH102" s="193"/>
    </row>
    <row r="103" spans="1:60" x14ac:dyDescent="0.25">
      <c r="A103" s="183"/>
      <c r="B103" s="189"/>
      <c r="C103" s="173"/>
      <c r="D103" s="173"/>
      <c r="E103" s="183"/>
      <c r="F103" s="183"/>
      <c r="G103" s="174"/>
      <c r="H103" s="261"/>
      <c r="I103" s="262">
        <f>YEAR(Table1[[#This Row],[Date de démarrage
(dd/mm/yyyy)]])</f>
        <v>1900</v>
      </c>
      <c r="J103" s="263">
        <f>YEAR(Table1[[#This Row],[Date de fin
(dd/mm/yyyy)]])</f>
        <v>1900</v>
      </c>
      <c r="K103" s="183"/>
      <c r="L103" s="157"/>
      <c r="M103" s="258"/>
      <c r="N103" s="259"/>
      <c r="O103" s="260"/>
      <c r="P103" s="247"/>
      <c r="Q103" s="248"/>
      <c r="R103" s="248"/>
      <c r="S103" s="249"/>
      <c r="T103" s="257"/>
      <c r="U103" s="186"/>
      <c r="V103" s="154"/>
      <c r="W103" s="255"/>
      <c r="X103" s="264" t="str">
        <f>IF(Table1[[#This Row],[Unité]]="Individu", Table1[[#This Row],[Nombre de bénéficiaires 
2020]], IF(Table1[[#This Row],[Unité]]="Ménage",Table1[[#This Row],[Nombre de bénéficiaires 
2020]]*5,IF(Table1[[#This Row],[Unité]]= "Assoc/ coopérative",Table1[[#This Row],[Nombre de bénéficiaires 
2020]]*50, IF(Table1[[#This Row],[Unité]]="AUTRE", "0", "0"))))</f>
        <v>0</v>
      </c>
      <c r="Y103" s="243" t="str">
        <f>IF(Table1[[#This Row],[Unité]]="Individu", Table1[[#This Row],[Nombre de bénéficiaires 
2021]], IF(Table1[[#This Row],[Unité]]="Ménage",Table1[[#This Row],[Nombre de bénéficiaires 
2021]]*5,IF(Table1[[#This Row],[Unité]]= "Assoc/ coopérative",Table1[[#This Row],[Nombre de bénéficiaires 
2021]]*50, IF(Table1[[#This Row],[Unité]]="AUTRE", "0", "0"))))</f>
        <v>0</v>
      </c>
      <c r="Z103" s="182"/>
      <c r="AA103" s="183"/>
      <c r="AB103" s="183"/>
      <c r="AC103" s="183"/>
      <c r="AD103" s="183"/>
      <c r="AE103" s="183"/>
      <c r="AF103" s="183"/>
      <c r="AG103" s="244">
        <f>SUM(Table1[[#This Row],[Nombre de filles
 (&lt; 18 ans)]:[Nombre d''hommes
(&gt; 60 ans)]])</f>
        <v>0</v>
      </c>
      <c r="AH103" s="265"/>
      <c r="AI103" s="188"/>
      <c r="AJ103" s="69"/>
      <c r="AK103" s="69"/>
      <c r="AL103" s="245">
        <f>Table1[[#This Row],[Unité]]</f>
        <v>0</v>
      </c>
      <c r="AM103" s="69"/>
      <c r="AN103" s="69"/>
      <c r="AO103" s="69"/>
      <c r="AP103" s="266"/>
      <c r="AQ103" s="191">
        <f>IF( OR( Table1[[#This Row],[Categorie d''activité]]=Lists!$D$3, Table1[[#This Row],[Categorie d''activité]]=Lists!$D$14,
Table1[[#This Row],[Categorie d''activité]]=Lists!$D$6), MAX(Table1[[#This Row],[2020
Q1]:[2020
Q4]]),
SUM(Table1[[#This Row],[2020
Q1]:[2020
Q4]] ))</f>
        <v>0</v>
      </c>
      <c r="AR103" s="192" t="str">
        <f>IF(Table1[[#This Row],[Unité]]="Individu", Table1[[#This Row],[TOTAL 
par UNITÉ 2020]], IF(Table1[[#This Row],[Unité]]="Ménage",Table1[[#This Row],[TOTAL 
par UNITÉ 2020]]*5,IF(Table1[[#This Row],[Unité]]= "Assoc/ coopérative",Table1[[#This Row],[TOTAL 
par UNITÉ 2020]]*50, IF(Table1[[#This Row],[Unité]]="AUTRE", "", ""))))</f>
        <v/>
      </c>
      <c r="AS103" s="267">
        <f>Table1[[#This Row],[Unité]]</f>
        <v>0</v>
      </c>
      <c r="AT103" s="69"/>
      <c r="AU103" s="69"/>
      <c r="AV103" s="69"/>
      <c r="AW103" s="69"/>
      <c r="AX103" s="69"/>
      <c r="AY103" s="69"/>
      <c r="AZ103" s="69"/>
      <c r="BA103" s="69"/>
      <c r="BB103" s="69"/>
      <c r="BC103" s="69"/>
      <c r="BD103" s="69"/>
      <c r="BE103" s="69"/>
      <c r="BF103" s="191">
        <f>IF( OR( Table1[[#This Row],[Categorie d''activité]]=Lists!$D$3, Table1[[#This Row],[Categorie d''activité]]=Lists!$D$14,
Table1[[#This Row],[Categorie d''activité]]=Lists!$D$6), MAX(Table1[[#This Row],[January-21]:[December-21]]),
SUM(Table1[[#This Row],[January-21]:[December-21]] ))</f>
        <v>0</v>
      </c>
      <c r="BG103" s="192" t="str">
        <f>IF(Table1[[#This Row],[Unité]]="Individu", Table1[[#This Row],[TOTAL 
par UNITÉ
2021]], IF(Table1[[#This Row],[Unité]]="Ménage",Table1[[#This Row],[TOTAL 
par UNITÉ
2021]]*5,IF(Table1[[#This Row],[Unité]]= "Assoc/ coopérative",Table1[[#This Row],[TOTAL 
par UNITÉ
2021]]*50, IF(Table1[[#This Row],[Unité]]="AUTRE", "", ""))))</f>
        <v/>
      </c>
      <c r="BH103" s="193"/>
    </row>
  </sheetData>
  <mergeCells count="12">
    <mergeCell ref="A2:E2"/>
    <mergeCell ref="G2:J2"/>
    <mergeCell ref="U2:AG2"/>
    <mergeCell ref="P2:T2"/>
    <mergeCell ref="AL2:AR2"/>
    <mergeCell ref="AH2:AI2"/>
    <mergeCell ref="K2:O2"/>
    <mergeCell ref="I3:J3"/>
    <mergeCell ref="AS2:BG2"/>
    <mergeCell ref="AM3:AP3"/>
    <mergeCell ref="AJ2:AK2"/>
    <mergeCell ref="AJ3:AK3"/>
  </mergeCells>
  <phoneticPr fontId="17" type="noConversion"/>
  <dataValidations xWindow="2199" yWindow="989" count="20">
    <dataValidation allowBlank="1" showErrorMessage="1" errorTitle="INVALID DATA" error="Please use dd/mm/yyyy format_x000a__x000a_ (beetween 2010-2030)" sqref="J2 G2:I3 G4:H4" xr:uid="{78D7615B-E00D-4091-B288-E3366540C741}"/>
    <dataValidation type="whole" allowBlank="1" showInputMessage="1" showErrorMessage="1" sqref="R1 R74:R1048576" xr:uid="{774F3D51-6C7E-4BE9-8A8C-F32C611D50BC}">
      <formula1>0</formula1>
      <formula2>9999</formula2>
    </dataValidation>
    <dataValidation operator="lessThan" allowBlank="1" showInputMessage="1" showErrorMessage="1" sqref="L53:L58 M5:M45" xr:uid="{2A6C26E6-363B-496B-9D25-045819D1F58F}"/>
    <dataValidation type="whole" operator="lessThan" allowBlank="1" showErrorMessage="1" errorTitle="Nombre de bénéficiaires" error="Nombre entier sans virgule_x000a_" sqref="U74:U1048576 U1:U4 V1:V1048576" xr:uid="{DBC7F186-4DC1-4762-AFD6-C821E592B01B}">
      <formula1>10000000</formula1>
    </dataValidation>
    <dataValidation type="whole" allowBlank="1" showInputMessage="1" showErrorMessage="1" errorTitle="Nombre entier uniquement" sqref="Q74:Q1048576 Q1:Q4" xr:uid="{C4498C98-7513-4A65-A58A-96FF3247683E}">
      <formula1>0</formula1>
      <formula2>9999</formula2>
    </dataValidation>
    <dataValidation type="date" allowBlank="1" showErrorMessage="1" errorTitle="INVALID DATA" error="Please use dd/mm/yyyy format_x000a__x000a_ (beetween 2010-2030)" sqref="G46:H1048576" xr:uid="{C54DE147-0325-4C1E-A438-D22F52C22B83}">
      <formula1>40179</formula1>
      <formula2>47484</formula2>
    </dataValidation>
    <dataValidation type="date" allowBlank="1" showInputMessage="1" showErrorMessage="1" errorTitle="Format date" error="Utiliser le format_x000a_JJ/MM/AAAA" sqref="G5:H45" xr:uid="{B187006C-BB53-40D1-8EB2-CDA2CD00589D}">
      <formula1>40179</formula1>
      <formula2>47484</formula2>
    </dataValidation>
    <dataValidation type="whole" operator="lessThan" allowBlank="1" showInputMessage="1" showErrorMessage="1" promptTitle="Budget du projet (en USD)" prompt="Mentionner le budget total du projet. Volet sécurité alimentaire uniquement (exclure nutrition, santé, wash...)" sqref="L5:L45" xr:uid="{78C25A89-510E-408A-81AB-88D42B509C4E}">
      <formula1>156000000</formula1>
    </dataValidation>
    <dataValidation operator="greaterThan" allowBlank="1" showErrorMessage="1" promptTitle="NE PAS REMPLIR CETTE COLONNE" prompt="Formule automatique. Si ratio inadapté, ajouter un commentaire dans la dernière colonne." sqref="AG1:AG1048576" xr:uid="{245871B2-9FD9-4BEA-AAD0-8C7B1CC7606F}"/>
    <dataValidation type="list" allowBlank="1" showInputMessage="1" showErrorMessage="1" sqref="AK5:AK103" xr:uid="{F5F82383-33D2-4ECC-94CB-1B81A7A57C3A}">
      <formula1>INDIRECT(AI5)</formula1>
    </dataValidation>
    <dataValidation type="list" allowBlank="1" showInputMessage="1" showErrorMessage="1" sqref="AI5:AI103" xr:uid="{029D3CC4-0E49-4017-9FF5-FBAC92740437}">
      <formula1>INDIRECT(AH5)</formula1>
    </dataValidation>
    <dataValidation type="list" allowBlank="1" showInputMessage="1" showErrorMessage="1" sqref="AH1:AH1048576" xr:uid="{84BD9BB5-D3E1-4439-A6C2-EB4779B2726B}">
      <formula1>"Sud_Est, Nord_Est, Nord,Nord_Ouest,Artibonite, Centre, Ouest, Nippes, Sud, Grand_Anse, Non_defini"</formula1>
    </dataValidation>
    <dataValidation type="whole" operator="greaterThan" allowBlank="1" showInputMessage="1" showErrorMessage="1" errorTitle="Ne pas modifier" error="Utiliser la colonne principale UNITE (W)" promptTitle="Ne pas remplir cette colonne" prompt="_x000a_Formule automatique" sqref="AS5:AS103" xr:uid="{3F816386-C736-412C-9450-6ED90CC15CDB}">
      <formula1>9999999999999990</formula1>
    </dataValidation>
    <dataValidation type="whole" operator="greaterThan" allowBlank="1" showInputMessage="1" showErrorMessage="1" errorTitle="Ne pas remplir" error="Utiliser la colonne principale UNITE (W)" promptTitle="Ne pas remplir cette colonne" prompt="_x000a_Même unité que la colonne W" sqref="AL5:AL103" xr:uid="{529017BB-9B81-4A8A-B03C-E1BB00FF8E50}">
      <formula1>999999999</formula1>
    </dataValidation>
    <dataValidation type="list" allowBlank="1" showInputMessage="1" showErrorMessage="1" sqref="AJ5:AJ103" xr:uid="{D483A330-725E-4CF0-B5E0-205FC2BDC26B}">
      <formula1>INDIRECT(#REF!)</formula1>
    </dataValidation>
    <dataValidation type="whole" operator="lessThan" allowBlank="1" showInputMessage="1" showErrorMessage="1" errorTitle="Montant en Gourdes" error="Nombre entier seulement_x000a_" promptTitle="Montant en Gourdes" prompt="Montant moyen en Gourdes" sqref="P5:P103" xr:uid="{DCC339D9-3F94-499F-BC4C-22A0D50C1533}">
      <formula1>1000000</formula1>
    </dataValidation>
    <dataValidation type="whole" operator="lessThan" allowBlank="1" showInputMessage="1" showErrorMessage="1" errorTitle="Nombre de transferts" error="Nombre entier seulement" sqref="Q5:Q73" xr:uid="{A1BCDD0D-25A9-4EBF-AFA8-B4E1AC9EE460}">
      <formula1>100</formula1>
    </dataValidation>
    <dataValidation type="whole" operator="lessThan" allowBlank="1" showInputMessage="1" showErrorMessage="1" errorTitle="Nombre de bénéficiaires" error="Nombre entier sans virgule_x000a_" promptTitle="Bénéficiaires en 2020" prompt="Ne pas effacer les cibles de 2020. Mettre à jour éventuellement." sqref="U5:U73" xr:uid="{9198F49C-7420-42A4-9DFF-91E83456E6A1}">
      <formula1>10000000</formula1>
    </dataValidation>
    <dataValidation allowBlank="1" showInputMessage="1" showErrorMessage="1" promptTitle="NE PAS REMPLIR CETTE COLONNE" prompt="Formule automatique (max ou somme selon activité). Si inadapté, ajouter un commentaire dans la colonne suivante." sqref="BF5:BG103" xr:uid="{F5AB22C5-7B61-4528-BDAC-AC52365C21B6}"/>
    <dataValidation operator="greaterThan" allowBlank="1" showInputMessage="1" showErrorMessage="1" promptTitle="NE PAS REMPLIR CETTE COLONNE" prompt="Formule automatique (max ou somme selon activité). Si inadapté, ajouter un commentaire dans la colonne suivante." sqref="AQ1:AQ1048576" xr:uid="{D4443C79-F997-4F50-991E-A74E48E6137D}"/>
  </dataValidations>
  <pageMargins left="0.7" right="0.7" top="0.75" bottom="0.75" header="0.3" footer="0.3"/>
  <pageSetup orientation="portrait" r:id="rId1"/>
  <ignoredErrors>
    <ignoredError sqref="AL46:AL73 AS46:AS73 AL10:AL23 AS10:AS23 AL5:AL9 AS5:AS9 AL41:AL45 AS41:AS45 AL32:AL34 AS32:AS34 AL24:AL31 AS24:AS31 AL35:AL40 AS35:AS40" listDataValidation="1"/>
    <ignoredError sqref="AR46:AR73 AR10:AR23 AR5:AR9" calculatedColumn="1"/>
  </ignoredErrors>
  <drawing r:id="rId2"/>
  <legacyDrawing r:id="rId3"/>
  <tableParts count="1">
    <tablePart r:id="rId4"/>
  </tableParts>
  <extLst>
    <ext xmlns:x14="http://schemas.microsoft.com/office/spreadsheetml/2009/9/main" uri="{CCE6A557-97BC-4b89-ADB6-D9C93CAAB3DF}">
      <x14:dataValidations xmlns:xm="http://schemas.microsoft.com/office/excel/2006/main" xWindow="2199" yWindow="989" count="6">
        <x14:dataValidation type="list" allowBlank="1" showInputMessage="1" showErrorMessage="1" xr:uid="{F966E9BC-10FE-4C7E-A024-5293D4767D47}">
          <x14:formula1>
            <xm:f>Lists!$A$3:$A$9</xm:f>
          </x14:formula1>
          <xm:sqref>B1 B5:B1048576 D5:D45</xm:sqref>
        </x14:dataValidation>
        <x14:dataValidation type="list" allowBlank="1" showInputMessage="1" showErrorMessage="1" xr:uid="{FD4CF9A0-7CFD-4A41-B794-C8D872994F56}">
          <x14:formula1>
            <xm:f>Lists!$H$3:$H$6</xm:f>
          </x14:formula1>
          <xm:sqref>W2:W1048576</xm:sqref>
        </x14:dataValidation>
        <x14:dataValidation type="list" allowBlank="1" showInputMessage="1" showErrorMessage="1" xr:uid="{7A56515F-6B1C-4384-A7A5-86B51D20E725}">
          <x14:formula1>
            <xm:f>Lists!$G$3:$G$8</xm:f>
          </x14:formula1>
          <xm:sqref>S5:S103</xm:sqref>
        </x14:dataValidation>
        <x14:dataValidation type="list" allowBlank="1" showInputMessage="1" showErrorMessage="1" xr:uid="{1B5F3447-C433-408C-8E0E-DBBADDC98031}">
          <x14:formula1>
            <xm:f>Lists!$F$3:$F$13</xm:f>
          </x14:formula1>
          <xm:sqref>O5:O71</xm:sqref>
        </x14:dataValidation>
        <x14:dataValidation type="list" allowBlank="1" showInputMessage="1" showErrorMessage="1" xr:uid="{12540BBB-08BB-4D0F-8A55-3A904A45440C}">
          <x14:formula1>
            <xm:f>Lists!$D$3:$D$15</xm:f>
          </x14:formula1>
          <xm:sqref>N5:N103</xm:sqref>
        </x14:dataValidation>
        <x14:dataValidation type="list" allowBlank="1" showInputMessage="1" showErrorMessage="1" xr:uid="{41A1964B-B9BA-40F2-A360-7E3D5EF3D93D}">
          <x14:formula1>
            <xm:f>Lists!$B$3:$B$44</xm:f>
          </x14:formula1>
          <xm:sqref>E5:E103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Unite Administratives</vt:lpstr>
      <vt:lpstr>HRP ver février</vt:lpstr>
      <vt:lpstr>Details</vt:lpstr>
      <vt:lpstr>Lists</vt:lpstr>
      <vt:lpstr>4W Matrix</vt:lpstr>
      <vt:lpstr>Artibonite</vt:lpstr>
      <vt:lpstr>Centre</vt:lpstr>
      <vt:lpstr>Grand_Anse</vt:lpstr>
      <vt:lpstr>Nippes</vt:lpstr>
      <vt:lpstr>Non_defini</vt:lpstr>
      <vt:lpstr>Nord</vt:lpstr>
      <vt:lpstr>Nord_Est</vt:lpstr>
      <vt:lpstr>Nord_Ouest</vt:lpstr>
      <vt:lpstr>Ouest</vt:lpstr>
      <vt:lpstr>Lists!Print_Area</vt:lpstr>
      <vt:lpstr>Sud</vt:lpstr>
      <vt:lpstr>Sud_Est</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Tallec, Fabien (FAOSD)</dc:creator>
  <cp:lastModifiedBy>TALLEC Fabien</cp:lastModifiedBy>
  <cp:lastPrinted>2020-02-10T19:42:04Z</cp:lastPrinted>
  <dcterms:created xsi:type="dcterms:W3CDTF">2018-06-25T11:28:21Z</dcterms:created>
  <dcterms:modified xsi:type="dcterms:W3CDTF">2021-04-19T16:14:37Z</dcterms:modified>
</cp:coreProperties>
</file>