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ac\Desktop\Whole of Syria IM\Documents\MYR\2021 MYR\"/>
    </mc:Choice>
  </mc:AlternateContent>
  <xr:revisionPtr revIDLastSave="0" documentId="13_ncr:1_{07FB7CB4-81A7-4BED-9D35-99EB35117BA1}" xr6:coauthVersionLast="47" xr6:coauthVersionMax="47" xr10:uidLastSave="{00000000-0000-0000-0000-000000000000}"/>
  <bookViews>
    <workbookView xWindow="44880" yWindow="-120" windowWidth="29040" windowHeight="15840" xr2:uid="{8DC6EDDC-0207-4836-B79E-6399C9C5B7CC}"/>
  </bookViews>
  <sheets>
    <sheet name="FSS HNO_HRP Dataset 2021" sheetId="2" r:id="rId1"/>
  </sheets>
  <definedNames>
    <definedName name="_xlnm._FilterDatabase" localSheetId="0">'FSS HNO_HRP Dataset 2021'!$A$2:$J$272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" i="2" l="1"/>
  <c r="Z4" i="2"/>
  <c r="Z5" i="2"/>
  <c r="Z6" i="2"/>
  <c r="Z7" i="2"/>
  <c r="Z8" i="2"/>
  <c r="Z9" i="2"/>
  <c r="Z10" i="2"/>
  <c r="Z273" i="2" s="1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Y3" i="2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J273" i="2"/>
  <c r="Y273" i="2"/>
  <c r="X266" i="2" l="1"/>
  <c r="X258" i="2"/>
  <c r="X250" i="2"/>
  <c r="X242" i="2"/>
  <c r="X234" i="2"/>
  <c r="X226" i="2"/>
  <c r="X218" i="2"/>
  <c r="X210" i="2"/>
  <c r="X202" i="2"/>
  <c r="X194" i="2"/>
  <c r="X186" i="2"/>
  <c r="X178" i="2"/>
  <c r="X170" i="2"/>
  <c r="X162" i="2"/>
  <c r="X154" i="2"/>
  <c r="X146" i="2"/>
  <c r="X138" i="2"/>
  <c r="X130" i="2"/>
  <c r="X122" i="2"/>
  <c r="X114" i="2"/>
  <c r="X106" i="2"/>
  <c r="X98" i="2"/>
  <c r="X90" i="2"/>
  <c r="X82" i="2"/>
  <c r="X74" i="2"/>
  <c r="X66" i="2"/>
  <c r="X58" i="2"/>
  <c r="X50" i="2"/>
  <c r="X42" i="2"/>
  <c r="X34" i="2"/>
  <c r="X26" i="2"/>
  <c r="X18" i="2"/>
  <c r="X10" i="2"/>
  <c r="X265" i="2"/>
  <c r="X257" i="2"/>
  <c r="X249" i="2"/>
  <c r="X241" i="2"/>
  <c r="X233" i="2"/>
  <c r="X225" i="2"/>
  <c r="X217" i="2"/>
  <c r="X209" i="2"/>
  <c r="X201" i="2"/>
  <c r="X193" i="2"/>
  <c r="X185" i="2"/>
  <c r="X177" i="2"/>
  <c r="X169" i="2"/>
  <c r="X161" i="2"/>
  <c r="X153" i="2"/>
  <c r="X145" i="2"/>
  <c r="X137" i="2"/>
  <c r="X129" i="2"/>
  <c r="X121" i="2"/>
  <c r="X113" i="2"/>
  <c r="X105" i="2"/>
  <c r="X97" i="2"/>
  <c r="X89" i="2"/>
  <c r="X81" i="2"/>
  <c r="X73" i="2"/>
  <c r="X65" i="2"/>
  <c r="X57" i="2"/>
  <c r="X49" i="2"/>
  <c r="X41" i="2"/>
  <c r="X33" i="2"/>
  <c r="X25" i="2"/>
  <c r="X17" i="2"/>
  <c r="X9" i="2"/>
  <c r="X272" i="2"/>
  <c r="X264" i="2"/>
  <c r="X256" i="2"/>
  <c r="X248" i="2"/>
  <c r="X240" i="2"/>
  <c r="X232" i="2"/>
  <c r="X224" i="2"/>
  <c r="X216" i="2"/>
  <c r="X208" i="2"/>
  <c r="X200" i="2"/>
  <c r="X192" i="2"/>
  <c r="X184" i="2"/>
  <c r="X176" i="2"/>
  <c r="X168" i="2"/>
  <c r="X160" i="2"/>
  <c r="X152" i="2"/>
  <c r="X144" i="2"/>
  <c r="X136" i="2"/>
  <c r="X128" i="2"/>
  <c r="X120" i="2"/>
  <c r="X112" i="2"/>
  <c r="X104" i="2"/>
  <c r="X96" i="2"/>
  <c r="X88" i="2"/>
  <c r="X80" i="2"/>
  <c r="X72" i="2"/>
  <c r="X64" i="2"/>
  <c r="X56" i="2"/>
  <c r="X48" i="2"/>
  <c r="X40" i="2"/>
  <c r="X32" i="2"/>
  <c r="X24" i="2"/>
  <c r="X16" i="2"/>
  <c r="X8" i="2"/>
  <c r="X271" i="2"/>
  <c r="X263" i="2"/>
  <c r="X255" i="2"/>
  <c r="X247" i="2"/>
  <c r="X239" i="2"/>
  <c r="X231" i="2"/>
  <c r="X223" i="2"/>
  <c r="X215" i="2"/>
  <c r="X207" i="2"/>
  <c r="X199" i="2"/>
  <c r="X191" i="2"/>
  <c r="X183" i="2"/>
  <c r="X175" i="2"/>
  <c r="X167" i="2"/>
  <c r="X159" i="2"/>
  <c r="X151" i="2"/>
  <c r="X143" i="2"/>
  <c r="X135" i="2"/>
  <c r="X127" i="2"/>
  <c r="X119" i="2"/>
  <c r="X111" i="2"/>
  <c r="X103" i="2"/>
  <c r="X95" i="2"/>
  <c r="X87" i="2"/>
  <c r="X79" i="2"/>
  <c r="X71" i="2"/>
  <c r="X63" i="2"/>
  <c r="X55" i="2"/>
  <c r="X47" i="2"/>
  <c r="X39" i="2"/>
  <c r="X31" i="2"/>
  <c r="X23" i="2"/>
  <c r="X15" i="2"/>
  <c r="X7" i="2"/>
  <c r="X270" i="2"/>
  <c r="X262" i="2"/>
  <c r="X254" i="2"/>
  <c r="X246" i="2"/>
  <c r="X238" i="2"/>
  <c r="X230" i="2"/>
  <c r="X222" i="2"/>
  <c r="X214" i="2"/>
  <c r="X206" i="2"/>
  <c r="X198" i="2"/>
  <c r="X190" i="2"/>
  <c r="X182" i="2"/>
  <c r="X174" i="2"/>
  <c r="X166" i="2"/>
  <c r="X158" i="2"/>
  <c r="X150" i="2"/>
  <c r="X142" i="2"/>
  <c r="X134" i="2"/>
  <c r="X126" i="2"/>
  <c r="X118" i="2"/>
  <c r="X110" i="2"/>
  <c r="X102" i="2"/>
  <c r="X94" i="2"/>
  <c r="X86" i="2"/>
  <c r="X78" i="2"/>
  <c r="X70" i="2"/>
  <c r="X62" i="2"/>
  <c r="X54" i="2"/>
  <c r="X46" i="2"/>
  <c r="X38" i="2"/>
  <c r="X30" i="2"/>
  <c r="X22" i="2"/>
  <c r="X14" i="2"/>
  <c r="X6" i="2"/>
  <c r="X269" i="2"/>
  <c r="X261" i="2"/>
  <c r="X253" i="2"/>
  <c r="X245" i="2"/>
  <c r="X237" i="2"/>
  <c r="X229" i="2"/>
  <c r="X221" i="2"/>
  <c r="X213" i="2"/>
  <c r="X205" i="2"/>
  <c r="X197" i="2"/>
  <c r="X189" i="2"/>
  <c r="X181" i="2"/>
  <c r="X173" i="2"/>
  <c r="X165" i="2"/>
  <c r="X157" i="2"/>
  <c r="X149" i="2"/>
  <c r="X141" i="2"/>
  <c r="X133" i="2"/>
  <c r="X125" i="2"/>
  <c r="X117" i="2"/>
  <c r="X109" i="2"/>
  <c r="X101" i="2"/>
  <c r="X93" i="2"/>
  <c r="X85" i="2"/>
  <c r="X77" i="2"/>
  <c r="X69" i="2"/>
  <c r="X61" i="2"/>
  <c r="X53" i="2"/>
  <c r="X45" i="2"/>
  <c r="X37" i="2"/>
  <c r="X29" i="2"/>
  <c r="X21" i="2"/>
  <c r="X13" i="2"/>
  <c r="X5" i="2"/>
  <c r="X268" i="2"/>
  <c r="X260" i="2"/>
  <c r="X252" i="2"/>
  <c r="X244" i="2"/>
  <c r="X236" i="2"/>
  <c r="X228" i="2"/>
  <c r="X220" i="2"/>
  <c r="X212" i="2"/>
  <c r="X204" i="2"/>
  <c r="X196" i="2"/>
  <c r="X188" i="2"/>
  <c r="X180" i="2"/>
  <c r="X172" i="2"/>
  <c r="X164" i="2"/>
  <c r="X156" i="2"/>
  <c r="X148" i="2"/>
  <c r="X140" i="2"/>
  <c r="X132" i="2"/>
  <c r="X124" i="2"/>
  <c r="X116" i="2"/>
  <c r="X108" i="2"/>
  <c r="X100" i="2"/>
  <c r="X92" i="2"/>
  <c r="X84" i="2"/>
  <c r="X76" i="2"/>
  <c r="X68" i="2"/>
  <c r="X60" i="2"/>
  <c r="X52" i="2"/>
  <c r="X44" i="2"/>
  <c r="X36" i="2"/>
  <c r="X28" i="2"/>
  <c r="X20" i="2"/>
  <c r="X12" i="2"/>
  <c r="X4" i="2"/>
  <c r="X267" i="2"/>
  <c r="X259" i="2"/>
  <c r="X251" i="2"/>
  <c r="X243" i="2"/>
  <c r="X235" i="2"/>
  <c r="X227" i="2"/>
  <c r="X219" i="2"/>
  <c r="X211" i="2"/>
  <c r="X203" i="2"/>
  <c r="X195" i="2"/>
  <c r="X187" i="2"/>
  <c r="X179" i="2"/>
  <c r="X171" i="2"/>
  <c r="X163" i="2"/>
  <c r="X155" i="2"/>
  <c r="X147" i="2"/>
  <c r="X139" i="2"/>
  <c r="X131" i="2"/>
  <c r="X123" i="2"/>
  <c r="X115" i="2"/>
  <c r="X107" i="2"/>
  <c r="X99" i="2"/>
  <c r="X91" i="2"/>
  <c r="X83" i="2"/>
  <c r="X75" i="2"/>
  <c r="X67" i="2"/>
  <c r="X59" i="2"/>
  <c r="X51" i="2"/>
  <c r="X43" i="2"/>
  <c r="X35" i="2"/>
  <c r="X27" i="2"/>
  <c r="X19" i="2"/>
  <c r="X11" i="2"/>
  <c r="L273" i="2" l="1"/>
  <c r="N273" i="2"/>
  <c r="V273" i="2"/>
  <c r="M273" i="2"/>
  <c r="X3" i="2"/>
  <c r="X273" i="2" s="1"/>
  <c r="Q273" i="2"/>
  <c r="K273" i="2"/>
  <c r="P273" i="2"/>
  <c r="O273" i="2"/>
  <c r="T273" i="2"/>
</calcChain>
</file>

<file path=xl/sharedStrings.xml><?xml version="1.0" encoding="utf-8"?>
<sst xmlns="http://schemas.openxmlformats.org/spreadsheetml/2006/main" count="1391" uniqueCount="579">
  <si>
    <t>Governorate</t>
  </si>
  <si>
    <t>District</t>
  </si>
  <si>
    <t>Sub-district</t>
  </si>
  <si>
    <t>Pcode</t>
  </si>
  <si>
    <t>Aleppo</t>
  </si>
  <si>
    <t>Jebel Saman</t>
  </si>
  <si>
    <t>SY020000</t>
  </si>
  <si>
    <t>Atareb</t>
  </si>
  <si>
    <t>SY020001</t>
  </si>
  <si>
    <t>Haritan</t>
  </si>
  <si>
    <t>SY020003</t>
  </si>
  <si>
    <t>Daret Azza</t>
  </si>
  <si>
    <t>SY020004</t>
  </si>
  <si>
    <t>Zarbah</t>
  </si>
  <si>
    <t>SY020005</t>
  </si>
  <si>
    <t>Hadher</t>
  </si>
  <si>
    <t>SY020006</t>
  </si>
  <si>
    <t>Tall Ed-daman</t>
  </si>
  <si>
    <t>SY020002</t>
  </si>
  <si>
    <t>Al Bab</t>
  </si>
  <si>
    <t>SY020200</t>
  </si>
  <si>
    <t>Ar-Ra'ee</t>
  </si>
  <si>
    <t>SY020203</t>
  </si>
  <si>
    <t>A'rima</t>
  </si>
  <si>
    <t>SY020206</t>
  </si>
  <si>
    <t>Dayr Hafir</t>
  </si>
  <si>
    <t>SY020202</t>
  </si>
  <si>
    <t xml:space="preserve">Eastern Kwaires </t>
  </si>
  <si>
    <t>SY020204</t>
  </si>
  <si>
    <t>Rasm Haram El-Imam</t>
  </si>
  <si>
    <t>SY020205</t>
  </si>
  <si>
    <t>Tadaf</t>
  </si>
  <si>
    <t>SY020201</t>
  </si>
  <si>
    <t>Afrin</t>
  </si>
  <si>
    <t>SY020300</t>
  </si>
  <si>
    <t>Bulbul</t>
  </si>
  <si>
    <t>SY020301</t>
  </si>
  <si>
    <t>Jandairis</t>
  </si>
  <si>
    <t>SY020302</t>
  </si>
  <si>
    <t>Raju</t>
  </si>
  <si>
    <t>SY020303</t>
  </si>
  <si>
    <t>Sharan</t>
  </si>
  <si>
    <t>SY020304</t>
  </si>
  <si>
    <t>Sheikh El-Hadid</t>
  </si>
  <si>
    <t>SY020305</t>
  </si>
  <si>
    <t>Ma'btali</t>
  </si>
  <si>
    <t>SY020306</t>
  </si>
  <si>
    <t>A'zaz</t>
  </si>
  <si>
    <t>SY020400</t>
  </si>
  <si>
    <t>Aghtrin</t>
  </si>
  <si>
    <t>SY020401</t>
  </si>
  <si>
    <t>Mare'</t>
  </si>
  <si>
    <t>SY020403</t>
  </si>
  <si>
    <t>Suran</t>
  </si>
  <si>
    <t>SY020405</t>
  </si>
  <si>
    <t>Nabul</t>
  </si>
  <si>
    <t>SY020404</t>
  </si>
  <si>
    <t>Tall Refaat</t>
  </si>
  <si>
    <t>SY020402</t>
  </si>
  <si>
    <t>Menbij</t>
  </si>
  <si>
    <t>SY020500</t>
  </si>
  <si>
    <t>Abu Qalqal</t>
  </si>
  <si>
    <t>SY020501</t>
  </si>
  <si>
    <t>Al-Khafsa</t>
  </si>
  <si>
    <t>SY020502</t>
  </si>
  <si>
    <t>Maskana</t>
  </si>
  <si>
    <t>SY020503</t>
  </si>
  <si>
    <t>Ain al Arab</t>
  </si>
  <si>
    <t>SY020600</t>
  </si>
  <si>
    <t>Lower Shyookh</t>
  </si>
  <si>
    <t>SY020601</t>
  </si>
  <si>
    <t>Sarin</t>
  </si>
  <si>
    <t>SY020602</t>
  </si>
  <si>
    <t>As-Safira</t>
  </si>
  <si>
    <t>SY020700</t>
  </si>
  <si>
    <t>Banan</t>
  </si>
  <si>
    <t>SY020702</t>
  </si>
  <si>
    <t>Hajeb</t>
  </si>
  <si>
    <t>SY020703</t>
  </si>
  <si>
    <t>Khanaser</t>
  </si>
  <si>
    <t>SY020701</t>
  </si>
  <si>
    <t>Jarablus</t>
  </si>
  <si>
    <t>SY020800</t>
  </si>
  <si>
    <t>Ghandorah</t>
  </si>
  <si>
    <t>SY020801</t>
  </si>
  <si>
    <t>Al-Hasakeh</t>
  </si>
  <si>
    <t>SY080000</t>
  </si>
  <si>
    <t>Tal Tamer</t>
  </si>
  <si>
    <t>SY080001</t>
  </si>
  <si>
    <t>Shadadah</t>
  </si>
  <si>
    <t>SY080002</t>
  </si>
  <si>
    <t>Be'r Al-Hulo Al-Wardeyyeh</t>
  </si>
  <si>
    <t>SY080004</t>
  </si>
  <si>
    <t>Areesheh</t>
  </si>
  <si>
    <t>SY080005</t>
  </si>
  <si>
    <t>Hole</t>
  </si>
  <si>
    <t>SY080006</t>
  </si>
  <si>
    <t>Markada</t>
  </si>
  <si>
    <t>SY080003</t>
  </si>
  <si>
    <t>Qamishli</t>
  </si>
  <si>
    <t>SY080200</t>
  </si>
  <si>
    <t>Quamishli</t>
  </si>
  <si>
    <t>Tal Hmis</t>
  </si>
  <si>
    <t>SY080201</t>
  </si>
  <si>
    <t>Amuda</t>
  </si>
  <si>
    <t>SY080202</t>
  </si>
  <si>
    <t>Qahtaniyyeh</t>
  </si>
  <si>
    <t>SY080203</t>
  </si>
  <si>
    <t>Al-Malikeyyeh</t>
  </si>
  <si>
    <t>SY080300</t>
  </si>
  <si>
    <t>Jawadiyah</t>
  </si>
  <si>
    <t>SY080301</t>
  </si>
  <si>
    <t>Ya'robiyah</t>
  </si>
  <si>
    <t>SY080302</t>
  </si>
  <si>
    <t>Ras Al Ain</t>
  </si>
  <si>
    <t>SY080400</t>
  </si>
  <si>
    <t>Darbasiyah</t>
  </si>
  <si>
    <t>SY080401</t>
  </si>
  <si>
    <t>Ar-Raqqa</t>
  </si>
  <si>
    <t>SY110100</t>
  </si>
  <si>
    <t>Karama</t>
  </si>
  <si>
    <t>SY110102</t>
  </si>
  <si>
    <t>Maadan</t>
  </si>
  <si>
    <t>SY110103</t>
  </si>
  <si>
    <t>Sabka</t>
  </si>
  <si>
    <t>SY110101</t>
  </si>
  <si>
    <t>Tell Abiad</t>
  </si>
  <si>
    <t>SY110200</t>
  </si>
  <si>
    <t>Suluk</t>
  </si>
  <si>
    <t>SY110201</t>
  </si>
  <si>
    <t>Ein Issa</t>
  </si>
  <si>
    <t>SY110202</t>
  </si>
  <si>
    <t>Al-Thawrah</t>
  </si>
  <si>
    <t>SY110300</t>
  </si>
  <si>
    <t>Mansura</t>
  </si>
  <si>
    <t>SY110301</t>
  </si>
  <si>
    <t>Jurneyyeh</t>
  </si>
  <si>
    <t>SY110302</t>
  </si>
  <si>
    <t>As-Sweida</t>
  </si>
  <si>
    <t>SY130000</t>
  </si>
  <si>
    <t>Mazra'a</t>
  </si>
  <si>
    <t>SY130001</t>
  </si>
  <si>
    <t>Mashnaf</t>
  </si>
  <si>
    <t>SY130002</t>
  </si>
  <si>
    <t>Salkhad</t>
  </si>
  <si>
    <t>SY130200</t>
  </si>
  <si>
    <t>Qarayya</t>
  </si>
  <si>
    <t>SY130201</t>
  </si>
  <si>
    <t>Gharyeh</t>
  </si>
  <si>
    <t>SY130202</t>
  </si>
  <si>
    <t>Thibeen</t>
  </si>
  <si>
    <t>SY130203</t>
  </si>
  <si>
    <t>Milh</t>
  </si>
  <si>
    <t>SY130204</t>
  </si>
  <si>
    <t>Shahba</t>
  </si>
  <si>
    <t>SY130300</t>
  </si>
  <si>
    <t>Shaqa</t>
  </si>
  <si>
    <t>SY130301</t>
  </si>
  <si>
    <t>Ariqa</t>
  </si>
  <si>
    <t>SY130302</t>
  </si>
  <si>
    <t>Little Sura</t>
  </si>
  <si>
    <t>SY130303</t>
  </si>
  <si>
    <t>Damascus</t>
  </si>
  <si>
    <t>SY010000</t>
  </si>
  <si>
    <t>Dar'a</t>
  </si>
  <si>
    <t>SY120000</t>
  </si>
  <si>
    <t>Busra Esh-Sham</t>
  </si>
  <si>
    <t>SY120001</t>
  </si>
  <si>
    <t>Kherbet Ghazala</t>
  </si>
  <si>
    <t>SY120002</t>
  </si>
  <si>
    <t>Da'el</t>
  </si>
  <si>
    <t>SY120004</t>
  </si>
  <si>
    <t>Mzeireb</t>
  </si>
  <si>
    <t>SY120005</t>
  </si>
  <si>
    <t>Jizeh</t>
  </si>
  <si>
    <t>SY120006</t>
  </si>
  <si>
    <t>Ash-Shajara</t>
  </si>
  <si>
    <t>SY120003</t>
  </si>
  <si>
    <t>Mseifra</t>
  </si>
  <si>
    <t>SY120007</t>
  </si>
  <si>
    <t>As-Sanamayn</t>
  </si>
  <si>
    <t>SY120200</t>
  </si>
  <si>
    <t>Ghabagheb</t>
  </si>
  <si>
    <t>SY120202</t>
  </si>
  <si>
    <t>Masmiyyeh</t>
  </si>
  <si>
    <t>SY120201</t>
  </si>
  <si>
    <t>Izra'</t>
  </si>
  <si>
    <t>SY120300</t>
  </si>
  <si>
    <t>Jasim</t>
  </si>
  <si>
    <t>SY120301</t>
  </si>
  <si>
    <t>Hrak</t>
  </si>
  <si>
    <t>SY120302</t>
  </si>
  <si>
    <t>Nawa</t>
  </si>
  <si>
    <t>SY120303</t>
  </si>
  <si>
    <t>Sheikh Miskine</t>
  </si>
  <si>
    <t>SY120304</t>
  </si>
  <si>
    <t>Tassil</t>
  </si>
  <si>
    <t>SY120305</t>
  </si>
  <si>
    <t>Deir-ez-Zor</t>
  </si>
  <si>
    <t>Kisreh</t>
  </si>
  <si>
    <t>SY090101</t>
  </si>
  <si>
    <t>Basira</t>
  </si>
  <si>
    <t>SY090102</t>
  </si>
  <si>
    <t>Sur</t>
  </si>
  <si>
    <t>SY090106</t>
  </si>
  <si>
    <t>SY090100</t>
  </si>
  <si>
    <t>Khasham</t>
  </si>
  <si>
    <t>SY090105</t>
  </si>
  <si>
    <t>Muhasan</t>
  </si>
  <si>
    <t>SY090103</t>
  </si>
  <si>
    <t>Tabni</t>
  </si>
  <si>
    <t>SY090104</t>
  </si>
  <si>
    <t>Al Mayadin</t>
  </si>
  <si>
    <t>SY090300</t>
  </si>
  <si>
    <t>Ashara</t>
  </si>
  <si>
    <t>SY090302</t>
  </si>
  <si>
    <t>Thiban</t>
  </si>
  <si>
    <t>SY090301</t>
  </si>
  <si>
    <t>Abu Kamal</t>
  </si>
  <si>
    <t>SY090200</t>
  </si>
  <si>
    <t>Hajin</t>
  </si>
  <si>
    <t>SY090201</t>
  </si>
  <si>
    <t>Jalaa</t>
  </si>
  <si>
    <t>SY090202</t>
  </si>
  <si>
    <t>Susat</t>
  </si>
  <si>
    <t>SY090203</t>
  </si>
  <si>
    <t>Hama</t>
  </si>
  <si>
    <t>SY050100</t>
  </si>
  <si>
    <t>SY050101</t>
  </si>
  <si>
    <t>Harbanifse</t>
  </si>
  <si>
    <t>SY050102</t>
  </si>
  <si>
    <t>Hamra</t>
  </si>
  <si>
    <t>SY050103</t>
  </si>
  <si>
    <t>As-Suqaylabiyah</t>
  </si>
  <si>
    <t>SY050200</t>
  </si>
  <si>
    <t>Tell Salhib</t>
  </si>
  <si>
    <t>SY050201</t>
  </si>
  <si>
    <t>Shat-ha</t>
  </si>
  <si>
    <t>SY050203</t>
  </si>
  <si>
    <t>Madiq Castle</t>
  </si>
  <si>
    <t>SY050204</t>
  </si>
  <si>
    <t>Ziyara</t>
  </si>
  <si>
    <t>SY050202</t>
  </si>
  <si>
    <t>As-Salamiyeh</t>
  </si>
  <si>
    <t>SY050300</t>
  </si>
  <si>
    <t>Eastern Bari</t>
  </si>
  <si>
    <t>SY050301</t>
  </si>
  <si>
    <t>Saboura</t>
  </si>
  <si>
    <t>SY050303</t>
  </si>
  <si>
    <t>As-Saan</t>
  </si>
  <si>
    <t>SY050302</t>
  </si>
  <si>
    <t>Oqeirbat</t>
  </si>
  <si>
    <t>SY050304</t>
  </si>
  <si>
    <t>Masyaf</t>
  </si>
  <si>
    <t>SY050400</t>
  </si>
  <si>
    <t>Jeb Ramleh</t>
  </si>
  <si>
    <t>SY050401</t>
  </si>
  <si>
    <t>Oj</t>
  </si>
  <si>
    <t>SY050402</t>
  </si>
  <si>
    <t>Ein Halaqim</t>
  </si>
  <si>
    <t>SY050403</t>
  </si>
  <si>
    <t>Wadi El-oyoun</t>
  </si>
  <si>
    <t>SY050404</t>
  </si>
  <si>
    <t>Muhradah</t>
  </si>
  <si>
    <t>SY050500</t>
  </si>
  <si>
    <t>Kafr Zeita</t>
  </si>
  <si>
    <t>SY050501</t>
  </si>
  <si>
    <t>Karnaz</t>
  </si>
  <si>
    <t>SY050502</t>
  </si>
  <si>
    <t>Homs</t>
  </si>
  <si>
    <t>SY040100</t>
  </si>
  <si>
    <t>Taldu</t>
  </si>
  <si>
    <t>SY040101</t>
  </si>
  <si>
    <t>Kherbet Tin Noor</t>
  </si>
  <si>
    <t>SY040102</t>
  </si>
  <si>
    <t>Ein Elniser</t>
  </si>
  <si>
    <t>SY040103</t>
  </si>
  <si>
    <t>Farqalas</t>
  </si>
  <si>
    <t>SY040104</t>
  </si>
  <si>
    <t>Raqama</t>
  </si>
  <si>
    <t>SY040105</t>
  </si>
  <si>
    <t>Qaryatein</t>
  </si>
  <si>
    <t>SY040106</t>
  </si>
  <si>
    <t>Hasyaa</t>
  </si>
  <si>
    <t>SY040108</t>
  </si>
  <si>
    <t>Sadad</t>
  </si>
  <si>
    <t>SY040109</t>
  </si>
  <si>
    <t>Qabu</t>
  </si>
  <si>
    <t>SY040110</t>
  </si>
  <si>
    <t>Shin</t>
  </si>
  <si>
    <t>SY040111</t>
  </si>
  <si>
    <t>Mahin</t>
  </si>
  <si>
    <t>SY040107</t>
  </si>
  <si>
    <t>Al-Qusayr</t>
  </si>
  <si>
    <t>SY040200</t>
  </si>
  <si>
    <t>Tall Kalakh</t>
  </si>
  <si>
    <t>SY040300</t>
  </si>
  <si>
    <t>Hadideh</t>
  </si>
  <si>
    <t>SY040301</t>
  </si>
  <si>
    <t>Nasra</t>
  </si>
  <si>
    <t>SY040303</t>
  </si>
  <si>
    <t>Hawash</t>
  </si>
  <si>
    <t>SY040304</t>
  </si>
  <si>
    <t>Ar-Rastan</t>
  </si>
  <si>
    <t>SY040400</t>
  </si>
  <si>
    <t>Talbiseh</t>
  </si>
  <si>
    <t>SY040401</t>
  </si>
  <si>
    <t>Tadmor</t>
  </si>
  <si>
    <t>SY040500</t>
  </si>
  <si>
    <t>Sokhneh</t>
  </si>
  <si>
    <t>SY040501</t>
  </si>
  <si>
    <t>Al Makhrim</t>
  </si>
  <si>
    <t>SY040600</t>
  </si>
  <si>
    <t>Jeb Ej-Jarrah</t>
  </si>
  <si>
    <t>SY040601</t>
  </si>
  <si>
    <t>Idleb</t>
  </si>
  <si>
    <t>SY070000</t>
  </si>
  <si>
    <t>Bennsh</t>
  </si>
  <si>
    <t>SY070002</t>
  </si>
  <si>
    <t>Saraqab</t>
  </si>
  <si>
    <t>SY070003</t>
  </si>
  <si>
    <t>Teftnaz</t>
  </si>
  <si>
    <t>SY070004</t>
  </si>
  <si>
    <t>Maaret Tamsrin</t>
  </si>
  <si>
    <t>SY070005</t>
  </si>
  <si>
    <t>Sarmin</t>
  </si>
  <si>
    <t>SY070006</t>
  </si>
  <si>
    <t>Abul Thohur</t>
  </si>
  <si>
    <t>SY070001</t>
  </si>
  <si>
    <t>Al Ma'ra</t>
  </si>
  <si>
    <t>Ma'arrat An Nu'man</t>
  </si>
  <si>
    <t>SY070200</t>
  </si>
  <si>
    <t>Kafr Nobol</t>
  </si>
  <si>
    <t>SY070203</t>
  </si>
  <si>
    <t>Heish</t>
  </si>
  <si>
    <t>SY070205</t>
  </si>
  <si>
    <t>Tamanaah</t>
  </si>
  <si>
    <t>SY070204</t>
  </si>
  <si>
    <t>Khan Shaykun</t>
  </si>
  <si>
    <t>SY070201</t>
  </si>
  <si>
    <t>Sanjar</t>
  </si>
  <si>
    <t>SY070202</t>
  </si>
  <si>
    <t>Harim</t>
  </si>
  <si>
    <t>SY070300</t>
  </si>
  <si>
    <t>Dana</t>
  </si>
  <si>
    <t>SY070301</t>
  </si>
  <si>
    <t>Salqin</t>
  </si>
  <si>
    <t>SY070302</t>
  </si>
  <si>
    <t>Kafr Takharim</t>
  </si>
  <si>
    <t>SY070303</t>
  </si>
  <si>
    <t>Qourqeena</t>
  </si>
  <si>
    <t>SY070304</t>
  </si>
  <si>
    <t>Armanaz</t>
  </si>
  <si>
    <t>SY070305</t>
  </si>
  <si>
    <t>Jish-Ash-Shugur</t>
  </si>
  <si>
    <t>Jisr-Ash-Shugur</t>
  </si>
  <si>
    <t>SY070400</t>
  </si>
  <si>
    <t>Badama</t>
  </si>
  <si>
    <t>SY070401</t>
  </si>
  <si>
    <t>Darkosh</t>
  </si>
  <si>
    <t>SY070402</t>
  </si>
  <si>
    <t>Janudiyeh</t>
  </si>
  <si>
    <t>SY070403</t>
  </si>
  <si>
    <t>Ariha</t>
  </si>
  <si>
    <t>SY070500</t>
  </si>
  <si>
    <t>Ehsem</t>
  </si>
  <si>
    <t>SY070501</t>
  </si>
  <si>
    <t>Mhambal</t>
  </si>
  <si>
    <t>SY070502</t>
  </si>
  <si>
    <t>Lattakia</t>
  </si>
  <si>
    <t>SY060000</t>
  </si>
  <si>
    <t>Bahlolieh</t>
  </si>
  <si>
    <t>SY060001</t>
  </si>
  <si>
    <t>Ein El-Bayda</t>
  </si>
  <si>
    <t>SY060003</t>
  </si>
  <si>
    <t>Qastal Maaf</t>
  </si>
  <si>
    <t>SY060004</t>
  </si>
  <si>
    <t>Kasab</t>
  </si>
  <si>
    <t>SY060005</t>
  </si>
  <si>
    <t>Hanadi</t>
  </si>
  <si>
    <t>SY060006</t>
  </si>
  <si>
    <t>Rabee'a</t>
  </si>
  <si>
    <t>SY060002</t>
  </si>
  <si>
    <t>Jablah</t>
  </si>
  <si>
    <t>SY060200</t>
  </si>
  <si>
    <t>Ein Elsharqiyeh</t>
  </si>
  <si>
    <t>SY060201</t>
  </si>
  <si>
    <t>Qteilbiyyeh</t>
  </si>
  <si>
    <t>SY060202</t>
  </si>
  <si>
    <t>Ein Shaqaq</t>
  </si>
  <si>
    <t>SY060203</t>
  </si>
  <si>
    <t>Dalyeh</t>
  </si>
  <si>
    <t>SY060204</t>
  </si>
  <si>
    <t>Beit Yashout</t>
  </si>
  <si>
    <t>SY060205</t>
  </si>
  <si>
    <t>Al-Haffa</t>
  </si>
  <si>
    <t>SY060300</t>
  </si>
  <si>
    <t>Salanfa</t>
  </si>
  <si>
    <t>SY060301</t>
  </si>
  <si>
    <t>Ein Et-teeneh</t>
  </si>
  <si>
    <t>SY060302</t>
  </si>
  <si>
    <t>Kansaba</t>
  </si>
  <si>
    <t>SY060303</t>
  </si>
  <si>
    <t>Mzair'a</t>
  </si>
  <si>
    <t>SY060304</t>
  </si>
  <si>
    <t>Al-Qardaha</t>
  </si>
  <si>
    <t>SY060400</t>
  </si>
  <si>
    <t>Harf Elmseitra</t>
  </si>
  <si>
    <t>SY060401</t>
  </si>
  <si>
    <t>Fakhura</t>
  </si>
  <si>
    <t>SY060402</t>
  </si>
  <si>
    <t>Jobet Berghal</t>
  </si>
  <si>
    <t>SY060403</t>
  </si>
  <si>
    <t>Quneitra</t>
  </si>
  <si>
    <t>SY140000</t>
  </si>
  <si>
    <t>Khan Arnaba</t>
  </si>
  <si>
    <t>SY140001</t>
  </si>
  <si>
    <t>Al-Khashniyyeh</t>
  </si>
  <si>
    <t>SY140002</t>
  </si>
  <si>
    <t>Fiq</t>
  </si>
  <si>
    <t>SY140200</t>
  </si>
  <si>
    <t>Rural Damascus</t>
  </si>
  <si>
    <t>Kisweh</t>
  </si>
  <si>
    <t>SY030101</t>
  </si>
  <si>
    <t>Babella</t>
  </si>
  <si>
    <t>SY030102</t>
  </si>
  <si>
    <t>Jaramana</t>
  </si>
  <si>
    <t>SY030103</t>
  </si>
  <si>
    <t>Maliha</t>
  </si>
  <si>
    <t>SY030104</t>
  </si>
  <si>
    <t>Kafr Batna</t>
  </si>
  <si>
    <t>SY030105</t>
  </si>
  <si>
    <t>Arbin</t>
  </si>
  <si>
    <t>SY030106</t>
  </si>
  <si>
    <t>Qudsiya</t>
  </si>
  <si>
    <t>SY030107</t>
  </si>
  <si>
    <t>Duma</t>
  </si>
  <si>
    <t>SY030200</t>
  </si>
  <si>
    <t>Harasta</t>
  </si>
  <si>
    <t>SY030201</t>
  </si>
  <si>
    <t>Dhameer</t>
  </si>
  <si>
    <t>SY030203</t>
  </si>
  <si>
    <t>Nashabiyeh</t>
  </si>
  <si>
    <t>SY030204</t>
  </si>
  <si>
    <t>Ghizlaniyyeh</t>
  </si>
  <si>
    <t>SY030205</t>
  </si>
  <si>
    <t>Haran Al'awameed</t>
  </si>
  <si>
    <t>SY030206</t>
  </si>
  <si>
    <t>Sabe Byar</t>
  </si>
  <si>
    <t>SY030202</t>
  </si>
  <si>
    <t>Al Qutayfah</t>
  </si>
  <si>
    <t>SY030300</t>
  </si>
  <si>
    <t>Jirud</t>
  </si>
  <si>
    <t>SY030301</t>
  </si>
  <si>
    <t>Ma'loula</t>
  </si>
  <si>
    <t>SY030302</t>
  </si>
  <si>
    <t>Raheiba</t>
  </si>
  <si>
    <t>SY030303</t>
  </si>
  <si>
    <t>At Tall</t>
  </si>
  <si>
    <t>SY030400</t>
  </si>
  <si>
    <t>Sidnaya</t>
  </si>
  <si>
    <t>SY030401</t>
  </si>
  <si>
    <t>Rankus</t>
  </si>
  <si>
    <t>SY030402</t>
  </si>
  <si>
    <t>Yabroud</t>
  </si>
  <si>
    <t>SY030500</t>
  </si>
  <si>
    <t>Esal El-Ward</t>
  </si>
  <si>
    <t>SY030501</t>
  </si>
  <si>
    <t>An Nabk</t>
  </si>
  <si>
    <t>SY030600</t>
  </si>
  <si>
    <t>Deir Attiyeh</t>
  </si>
  <si>
    <t>SY030601</t>
  </si>
  <si>
    <t>Az-Zabdani</t>
  </si>
  <si>
    <t>SY030700</t>
  </si>
  <si>
    <t>Dimas</t>
  </si>
  <si>
    <t>SY030701</t>
  </si>
  <si>
    <t>Madaya</t>
  </si>
  <si>
    <t>SY030703</t>
  </si>
  <si>
    <t>Sarghaya</t>
  </si>
  <si>
    <t>SY030704</t>
  </si>
  <si>
    <t>Ein Elfijeh</t>
  </si>
  <si>
    <t>SY030702</t>
  </si>
  <si>
    <t>Qatana</t>
  </si>
  <si>
    <t>SY030800</t>
  </si>
  <si>
    <t>Bait Jan</t>
  </si>
  <si>
    <t>SY030801</t>
  </si>
  <si>
    <t>Sa'sa'</t>
  </si>
  <si>
    <t>SY030802</t>
  </si>
  <si>
    <t>Darayya</t>
  </si>
  <si>
    <t>Markaz Darayya</t>
  </si>
  <si>
    <t>SY030900</t>
  </si>
  <si>
    <t>Sahnaya</t>
  </si>
  <si>
    <t>SY030901</t>
  </si>
  <si>
    <t>Hajar Aswad</t>
  </si>
  <si>
    <t>SY030902</t>
  </si>
  <si>
    <t>Tartous</t>
  </si>
  <si>
    <t>SY100000</t>
  </si>
  <si>
    <t>Arwad</t>
  </si>
  <si>
    <t>SY100001</t>
  </si>
  <si>
    <t>Hameidiyyeh</t>
  </si>
  <si>
    <t>SY100002</t>
  </si>
  <si>
    <t>Kherbet Elma'aza</t>
  </si>
  <si>
    <t>SY100003</t>
  </si>
  <si>
    <t>Soda Khawabi</t>
  </si>
  <si>
    <t>SY100004</t>
  </si>
  <si>
    <t>Kareemeh</t>
  </si>
  <si>
    <t>SY100005</t>
  </si>
  <si>
    <t>Safsafa</t>
  </si>
  <si>
    <t>SY100006</t>
  </si>
  <si>
    <t>Banyas</t>
  </si>
  <si>
    <t>SY100200</t>
  </si>
  <si>
    <t>Rawda</t>
  </si>
  <si>
    <t>SY100201</t>
  </si>
  <si>
    <t>Taleen</t>
  </si>
  <si>
    <t>SY100206</t>
  </si>
  <si>
    <t>Qadmous</t>
  </si>
  <si>
    <t>Anaza</t>
  </si>
  <si>
    <t>SY100601</t>
  </si>
  <si>
    <t>SY100602</t>
  </si>
  <si>
    <t>Hamam Wasil</t>
  </si>
  <si>
    <t>SY100603</t>
  </si>
  <si>
    <t>Tawahin</t>
  </si>
  <si>
    <t>SY100604</t>
  </si>
  <si>
    <t>Safita</t>
  </si>
  <si>
    <t>SY100300</t>
  </si>
  <si>
    <t>Mashta Elhiu</t>
  </si>
  <si>
    <t>SY100301</t>
  </si>
  <si>
    <t>Bariqiyeh</t>
  </si>
  <si>
    <t>SY100302</t>
  </si>
  <si>
    <t>Sibbeh</t>
  </si>
  <si>
    <t>SY100303</t>
  </si>
  <si>
    <t>Sisniyyeh</t>
  </si>
  <si>
    <t>SY100304</t>
  </si>
  <si>
    <t>Ras El-Khashufeh</t>
  </si>
  <si>
    <t>SY100305</t>
  </si>
  <si>
    <t>Dreikish</t>
  </si>
  <si>
    <t>SY100400</t>
  </si>
  <si>
    <t>Jneinet Raslan</t>
  </si>
  <si>
    <t>SY100401</t>
  </si>
  <si>
    <t>Hamin</t>
  </si>
  <si>
    <t>SY100402</t>
  </si>
  <si>
    <t>Dweir Raslan</t>
  </si>
  <si>
    <t>SY100403</t>
  </si>
  <si>
    <t>Sheikh Badr</t>
  </si>
  <si>
    <t>SY100500</t>
  </si>
  <si>
    <t>Baramanet Elmashayekh</t>
  </si>
  <si>
    <t>SY100501</t>
  </si>
  <si>
    <t>Qumseyyeh</t>
  </si>
  <si>
    <t>SY100502</t>
  </si>
  <si>
    <t>Severity</t>
  </si>
  <si>
    <t>Food Security Sector - HNO 2021</t>
  </si>
  <si>
    <t>NES</t>
  </si>
  <si>
    <t>NWS</t>
  </si>
  <si>
    <t>NES/NWS</t>
  </si>
  <si>
    <t>NWS/Damascus</t>
  </si>
  <si>
    <t>Acute FI PIN</t>
  </si>
  <si>
    <t>At-Risk FI PIN</t>
  </si>
  <si>
    <t>Hub Coverage</t>
  </si>
  <si>
    <t>Total PIN 2021</t>
  </si>
  <si>
    <t>PopEst
2021-05
Camps incl</t>
  </si>
  <si>
    <t>PopEst
2020
Camps incl</t>
  </si>
  <si>
    <t>Population
Growth
Camps incl</t>
  </si>
  <si>
    <t>PopEst
2021-06
Camps only</t>
  </si>
  <si>
    <t>PopEst
2020
Camps only</t>
  </si>
  <si>
    <t>Population
Growth
Camps only</t>
  </si>
  <si>
    <t>#MYR 2021
Final method
(Idleb no-data)</t>
  </si>
  <si>
    <t>%MYR 2021
Final method
(Idleb no-data)</t>
  </si>
  <si>
    <t>%MYR 2021
Final method
(No camps)</t>
  </si>
  <si>
    <t>#HNO 2021
Report Recall
Nov-2020</t>
  </si>
  <si>
    <t>%HNO 2021
Report Recall
Nov-2021</t>
  </si>
  <si>
    <t># Change
HNO vs MYR
2021</t>
  </si>
  <si>
    <t>% Change
HNO vs MYR
2021 Population</t>
  </si>
  <si>
    <t>PopEst
(as of Sept 2020)</t>
  </si>
  <si>
    <t>Mid-Year Review 2021 (Acute PIN calculation)</t>
  </si>
  <si>
    <t>Total MYR PIN 2021
{Acute PIN (MYR) + At-Risk (HNO 2021)}</t>
  </si>
  <si>
    <t>Mid Year Review Total PIN figures 2021</t>
  </si>
  <si>
    <t>At-risk PIN 2021
(as Per HNO 2021 - No Change)</t>
  </si>
  <si>
    <t>Acute PIN 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</si>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</sst>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CC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name val="Calibri"/>
      <family val="2"/>
      <scheme val="minor"/>
    </font>
    <font>
      <sz val="10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7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5" borderId="0" applyNumberFormat="0" applyBorder="0" applyAlignment="0" applyProtection="0"/>
    <xf numFmtId="0" fontId="2" fillId="6" borderId="0" applyNumberFormat="0" applyBorder="0" applyAlignment="0" applyProtection="0"/>
  </cellStyleXfs>
  <cellXfs count="43">
    <xf numFmtId="0" fontId="0" fillId="0" borderId="0" xfId="0"/>
    <xf numFmtId="0" fontId="4" fillId="0" borderId="1" xfId="0" applyFont="1" applyBorder="1"/>
    <xf numFmtId="3" fontId="4" fillId="0" borderId="1" xfId="1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0" xfId="0" applyFont="1"/>
    <xf numFmtId="3" fontId="4" fillId="0" borderId="0" xfId="0" applyNumberFormat="1" applyFont="1" applyAlignment="1">
      <alignment horizontal="center"/>
    </xf>
    <xf numFmtId="0" fontId="4" fillId="2" borderId="1" xfId="0" applyFont="1" applyFill="1" applyBorder="1"/>
    <xf numFmtId="0" fontId="4" fillId="0" borderId="2" xfId="0" applyFont="1" applyBorder="1"/>
    <xf numFmtId="3" fontId="4" fillId="0" borderId="2" xfId="1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3" fontId="4" fillId="0" borderId="0" xfId="1" applyNumberFormat="1" applyFont="1" applyBorder="1" applyAlignment="1">
      <alignment horizontal="center"/>
    </xf>
    <xf numFmtId="165" fontId="0" fillId="0" borderId="0" xfId="1" applyNumberFormat="1" applyFont="1"/>
    <xf numFmtId="3" fontId="4" fillId="0" borderId="4" xfId="1" applyNumberFormat="1" applyFont="1" applyBorder="1" applyAlignment="1">
      <alignment horizontal="center"/>
    </xf>
    <xf numFmtId="164" fontId="3" fillId="3" borderId="5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3" fontId="4" fillId="0" borderId="0" xfId="0" applyNumberFormat="1" applyFont="1" applyBorder="1" applyAlignment="1">
      <alignment horizontal="center"/>
    </xf>
    <xf numFmtId="9" fontId="0" fillId="0" borderId="0" xfId="2" applyFont="1"/>
    <xf numFmtId="0" fontId="4" fillId="0" borderId="4" xfId="0" applyFont="1" applyBorder="1"/>
    <xf numFmtId="0" fontId="4" fillId="2" borderId="4" xfId="0" applyFont="1" applyFill="1" applyBorder="1"/>
    <xf numFmtId="0" fontId="0" fillId="0" borderId="0" xfId="0" applyBorder="1"/>
    <xf numFmtId="3" fontId="4" fillId="0" borderId="4" xfId="0" applyNumberFormat="1" applyFont="1" applyBorder="1" applyAlignment="1">
      <alignment horizontal="center"/>
    </xf>
    <xf numFmtId="165" fontId="0" fillId="0" borderId="0" xfId="0" applyNumberFormat="1" applyFont="1" applyBorder="1"/>
    <xf numFmtId="164" fontId="1" fillId="6" borderId="6" xfId="4" applyNumberFormat="1" applyFont="1" applyBorder="1" applyAlignment="1">
      <alignment horizontal="center" vertical="center" wrapText="1"/>
    </xf>
    <xf numFmtId="164" fontId="1" fillId="6" borderId="8" xfId="4" applyNumberFormat="1" applyFont="1" applyBorder="1" applyAlignment="1">
      <alignment horizontal="center" vertical="center" wrapText="1"/>
    </xf>
    <xf numFmtId="164" fontId="1" fillId="6" borderId="9" xfId="4" applyNumberFormat="1" applyFont="1" applyBorder="1" applyAlignment="1">
      <alignment horizontal="center" vertical="center" wrapText="1"/>
    </xf>
    <xf numFmtId="164" fontId="1" fillId="6" borderId="10" xfId="4" applyNumberFormat="1" applyFont="1" applyBorder="1" applyAlignment="1">
      <alignment horizontal="center" vertical="center" wrapText="1"/>
    </xf>
    <xf numFmtId="164" fontId="3" fillId="8" borderId="5" xfId="1" applyNumberFormat="1" applyFont="1" applyFill="1" applyBorder="1" applyAlignment="1">
      <alignment horizontal="center" vertical="center" wrapText="1"/>
    </xf>
    <xf numFmtId="164" fontId="8" fillId="8" borderId="5" xfId="1" applyNumberFormat="1" applyFont="1" applyFill="1" applyBorder="1" applyAlignment="1">
      <alignment horizontal="center" vertical="center" wrapText="1"/>
    </xf>
    <xf numFmtId="164" fontId="2" fillId="8" borderId="7" xfId="4" applyNumberFormat="1" applyFont="1" applyFill="1" applyBorder="1" applyAlignment="1">
      <alignment horizontal="center" vertical="center" wrapText="1"/>
    </xf>
    <xf numFmtId="165" fontId="1" fillId="0" borderId="0" xfId="0" applyNumberFormat="1" applyFont="1"/>
    <xf numFmtId="165" fontId="6" fillId="5" borderId="11" xfId="3" applyNumberFormat="1" applyBorder="1"/>
    <xf numFmtId="165" fontId="6" fillId="5" borderId="12" xfId="3" applyNumberFormat="1" applyBorder="1"/>
    <xf numFmtId="165" fontId="6" fillId="5" borderId="13" xfId="3" applyNumberFormat="1" applyBorder="1"/>
    <xf numFmtId="165" fontId="6" fillId="5" borderId="14" xfId="3" applyNumberFormat="1" applyBorder="1"/>
    <xf numFmtId="165" fontId="6" fillId="5" borderId="0" xfId="3" applyNumberFormat="1" applyBorder="1"/>
    <xf numFmtId="165" fontId="6" fillId="5" borderId="15" xfId="3" applyNumberFormat="1" applyBorder="1"/>
    <xf numFmtId="165" fontId="6" fillId="5" borderId="16" xfId="3" applyNumberFormat="1" applyBorder="1"/>
    <xf numFmtId="165" fontId="6" fillId="5" borderId="17" xfId="3" applyNumberFormat="1" applyBorder="1"/>
    <xf numFmtId="165" fontId="6" fillId="5" borderId="18" xfId="3" applyNumberFormat="1" applyBorder="1"/>
    <xf numFmtId="0" fontId="5" fillId="4" borderId="0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</cellXfs>
  <cellStyles count="5">
    <cellStyle name="Accent4" xfId="4" builtinId="41"/>
    <cellStyle name="Comma" xfId="1" builtinId="3"/>
    <cellStyle name="Neutral" xfId="3" builtinId="28"/>
    <cellStyle name="Normal" xfId="0" builtinId="0"/>
    <cellStyle name="Percent" xfId="2" builtinId="5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</dxf>
    <dxf>
      <numFmt numFmtId="165" formatCode="_-* #,##0_-;\-* #,##0_-;_-* &quot;-&quot;??_-;_-@_-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</dxf>
    <dxf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</dxf>
    <dxf>
      <numFmt numFmtId="165" formatCode="_-* #,##0_-;\-* #,##0_-;_-* &quot;-&quot;??_-;_-@_-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</dxf>
    <dxf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</dxf>
    <dxf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</dxf>
    <dxf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</dxf>
    <dxf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</dxf>
    <dxf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FFCC"/>
        <name val="Calibri"/>
        <family val="2"/>
        <scheme val="minor"/>
      </font>
      <numFmt numFmtId="164" formatCode="_(* #,##0_);_(* \(#,##0\);_(* &quot;-&quot;??_);_(@_)"/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C892D3B-1675-4576-914C-AB8D871FE466}" name="Table1" displayName="Table1" ref="A2:Z273" totalsRowCount="1" headerRowDxfId="46" headerRowCellStyle="Comma">
  <autoFilter ref="A2:Z272" xr:uid="{00146524-6F19-4F94-B6D3-478F92C00AA8}"/>
  <tableColumns count="26">
    <tableColumn id="1" xr3:uid="{C0B4B3EE-CC4B-4E72-B851-25B6824FF1E5}" name="Governorate" dataDxfId="45" totalsRowDxfId="44"/>
    <tableColumn id="2" xr3:uid="{3DCF3069-496E-45EC-8656-8C46A324FC31}" name="District" dataDxfId="43" totalsRowDxfId="42"/>
    <tableColumn id="3" xr3:uid="{A30D5A4A-86E1-4CE5-A6FD-7A3DC2C81BC9}" name="Sub-district" dataDxfId="41" totalsRowDxfId="40"/>
    <tableColumn id="4" xr3:uid="{1CF1E12D-546F-4B37-B5F0-74E810798155}" name="Hub Coverage" dataDxfId="39" totalsRowDxfId="38"/>
    <tableColumn id="5" xr3:uid="{F97696B8-A399-430C-8A9A-69CA29E71CD2}" name="Pcode" dataDxfId="37" totalsRowDxfId="36"/>
    <tableColumn id="6" xr3:uid="{2F998EA0-3427-4809-9245-689C28AA6621}" name="PopEst_x000a_(as of Sept 2020)" dataDxfId="35" totalsRowDxfId="34" dataCellStyle="Comma"/>
    <tableColumn id="7" xr3:uid="{CA41C33F-8F8F-4A6B-ADEE-F89EDA0B5824}" name="Acute FI PIN" dataDxfId="33" totalsRowDxfId="32" dataCellStyle="Comma"/>
    <tableColumn id="8" xr3:uid="{B7732C2E-0812-4E5A-8FAA-325BE300FEC8}" name="At-Risk FI PIN" dataDxfId="31" totalsRowDxfId="30" dataCellStyle="Comma"/>
    <tableColumn id="9" xr3:uid="{60219D8B-E96E-47AA-A92E-D0785C1E6E9C}" name="Severity" totalsRowDxfId="29"/>
    <tableColumn id="10" xr3:uid="{E19314C9-48D4-4D10-8AA1-AF662F609B56}" name="Total PIN 2021" totalsRowFunction="custom" dataDxfId="28" totalsRowDxfId="27" dataCellStyle="Comma">
      <totalsRowFormula>SUBTOTAL(109,J3:J272)</totalsRowFormula>
    </tableColumn>
    <tableColumn id="11" xr3:uid="{E83C4DC8-491D-4E80-B226-C752705FDDD4}" name="PopEst_x000a_2021-05_x000a_Camps incl" totalsRowFunction="custom" dataDxfId="26" totalsRowDxfId="25" dataCellStyle="Comma">
      <totalsRowFormula>SUBTOTAL(109,K3:K272)</totalsRowFormula>
    </tableColumn>
    <tableColumn id="12" xr3:uid="{5228C86E-E594-46DF-AA1C-37D3EB150A77}" name="PopEst_x000a_2020_x000a_Camps incl" totalsRowFunction="custom" dataDxfId="24" totalsRowDxfId="23" dataCellStyle="Comma">
      <totalsRowFormula>SUBTOTAL(109,L3:L272)</totalsRowFormula>
    </tableColumn>
    <tableColumn id="13" xr3:uid="{CE324D1E-7819-4F97-A28A-FE3B48B6BD55}" name="Population_x000a_Growth_x000a_Camps incl" totalsRowFunction="custom" dataDxfId="22" dataCellStyle="Comma">
      <totalsRowFormula>SUBTOTAL(109,M3:M272)</totalsRowFormula>
    </tableColumn>
    <tableColumn id="14" xr3:uid="{25658A0F-325D-41CF-ABA4-EF80FB41D75C}" name="PopEst_x000a_2021-06_x000a_Camps only" totalsRowFunction="custom" dataDxfId="21" totalsRowDxfId="20" dataCellStyle="Comma">
      <totalsRowFormula>SUBTOTAL(109,N3:N272)</totalsRowFormula>
    </tableColumn>
    <tableColumn id="15" xr3:uid="{7555F48F-CD58-413E-AB18-9CC652671BC8}" name="PopEst_x000a_2020_x000a_Camps only" totalsRowFunction="custom" dataDxfId="19" totalsRowDxfId="18" dataCellStyle="Comma">
      <totalsRowFormula>SUBTOTAL(109,O3:O272)</totalsRowFormula>
    </tableColumn>
    <tableColumn id="16" xr3:uid="{73E5BDEF-F5DF-4125-880F-4033E3216CD7}" name="Population_x000a_Growth_x000a_Camps only" totalsRowFunction="custom" dataDxfId="17" totalsRowDxfId="16" dataCellStyle="Comma">
      <totalsRowFormula>SUBTOTAL(109,P3:P272)</totalsRowFormula>
    </tableColumn>
    <tableColumn id="17" xr3:uid="{F986522A-8508-43B9-B3AD-F2E4B3AAE9B9}" name="#MYR 2021_x000a_Final method_x000a_(Idleb no-data)" totalsRowFunction="custom" dataDxfId="15" totalsRowDxfId="14" dataCellStyle="Comma">
      <totalsRowFormula>SUBTOTAL(109,Q3:Q272)</totalsRowFormula>
    </tableColumn>
    <tableColumn id="18" xr3:uid="{12FBBE1A-2E38-4B3A-BE13-CE76852CEAFE}" name="%MYR 2021_x000a_Final method_x000a_(Idleb no-data)" totalsRowDxfId="13" dataCellStyle="Percent"/>
    <tableColumn id="19" xr3:uid="{B8ED7E62-D173-415B-9BFB-B3F26F09AE5D}" name="%MYR 2021_x000a_Final method_x000a_(No camps)" totalsRowDxfId="12" dataCellStyle="Percent"/>
    <tableColumn id="20" xr3:uid="{E5ACB900-5149-46C2-8155-78F60DBA6DD0}" name="#HNO 2021_x000a_Report Recall_x000a_Nov-2020" totalsRowFunction="custom" dataDxfId="11" totalsRowDxfId="10" dataCellStyle="Comma">
      <totalsRowFormula>SUBTOTAL(109,T3:T272)</totalsRowFormula>
    </tableColumn>
    <tableColumn id="21" xr3:uid="{E8685A79-35AA-4A26-9A13-D7BEAACE6229}" name="%HNO 2021_x000a_Report Recall_x000a_Nov-2021" totalsRowDxfId="9" dataCellStyle="Percent"/>
    <tableColumn id="22" xr3:uid="{A6A14B91-3FFB-4A60-B5E2-04CD2F223FBB}" name="# Change_x000a_HNO vs MYR_x000a_2021" totalsRowFunction="custom" dataDxfId="8" totalsRowDxfId="7" dataCellStyle="Comma">
      <totalsRowFormula>SUBTOTAL(109,V3:V272)</totalsRowFormula>
    </tableColumn>
    <tableColumn id="23" xr3:uid="{FE538505-6FA4-4EDE-B38E-28FAB18ECA79}" name="% Change_x000a_HNO vs MYR_x000a_2021 Population" totalsRowDxfId="6" dataCellStyle="Percent"/>
    <tableColumn id="26" xr3:uid="{765952BC-D032-4530-909A-328E6E720D4E}" name="Acute PIN 2021" totalsRowFunction="custom" dataDxfId="5" totalsRowDxfId="4" dataCellStyle="Neutral">
      <calculatedColumnFormula>Table1[[#This Row],['#MYR 2021
Final method
(Idleb no-data)]]</calculatedColumnFormula>
      <totalsRowFormula>SUBTOTAL(109,X3:X272)</totalsRowFormula>
    </tableColumn>
    <tableColumn id="24" xr3:uid="{5F62C9CB-96FE-4275-B441-8A8C82CA1923}" name="At-risk PIN 2021_x000a_(as Per HNO 2021 - No Change)" totalsRowFunction="custom" dataDxfId="3" totalsRowDxfId="2" dataCellStyle="Neutral">
      <calculatedColumnFormula>Table1[[#This Row],[At-Risk FI PIN]]</calculatedColumnFormula>
      <totalsRowFormula>SUBTOTAL(109,Y3:Y272)</totalsRowFormula>
    </tableColumn>
    <tableColumn id="25" xr3:uid="{6CB59E36-8C09-4678-96C6-3D9EA54C7757}" name="Total MYR PIN 2021_x000a_{Acute PIN (MYR) + At-Risk (HNO 2021)}" totalsRowFunction="custom" dataDxfId="1" totalsRowDxfId="0" dataCellStyle="Neutral">
      <calculatedColumnFormula>Table1[[#This Row],[Acute PIN 2021]]+Table1[[#This Row],[At-risk PIN 2021
(as Per HNO 2021 - No Change)]]</calculatedColumnFormula>
      <totalsRowFormula>SUBTOTAL(109,Z3:Z272)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C8C12-CEB9-4B15-A7EA-D2C899A3316A}">
  <dimension ref="A1:Z273"/>
  <sheetViews>
    <sheetView tabSelected="1" topLeftCell="M1" workbookViewId="0">
      <selection activeCell="M275" sqref="M275"/>
    </sheetView>
  </sheetViews>
  <sheetFormatPr defaultColWidth="16.3984375" defaultRowHeight="14.25" x14ac:dyDescent="0.45"/>
  <cols>
    <col min="3" max="3" width="20.19921875" bestFit="1" customWidth="1"/>
    <col min="4" max="4" width="21.53125" bestFit="1" customWidth="1"/>
    <col min="6" max="6" width="17.46484375" bestFit="1" customWidth="1"/>
    <col min="7" max="8" width="17.46484375" customWidth="1"/>
    <col min="11" max="11" width="17.73046875" bestFit="1" customWidth="1"/>
    <col min="26" max="26" width="20.46484375" bestFit="1" customWidth="1"/>
  </cols>
  <sheetData>
    <row r="1" spans="1:26" x14ac:dyDescent="0.45">
      <c r="A1" s="40" t="s">
        <v>550</v>
      </c>
      <c r="B1" s="40"/>
      <c r="C1" s="40"/>
      <c r="D1" s="40"/>
      <c r="E1" s="40"/>
      <c r="F1" s="40"/>
      <c r="G1" s="40"/>
      <c r="H1" s="40"/>
      <c r="I1" s="40"/>
      <c r="J1" s="40"/>
      <c r="K1" s="41" t="s">
        <v>573</v>
      </c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 t="s">
        <v>575</v>
      </c>
      <c r="Y1" s="42"/>
      <c r="Z1" s="42"/>
    </row>
    <row r="2" spans="1:26" ht="42.75" x14ac:dyDescent="0.45">
      <c r="A2" s="9" t="s">
        <v>0</v>
      </c>
      <c r="B2" s="9" t="s">
        <v>1</v>
      </c>
      <c r="C2" s="9" t="s">
        <v>2</v>
      </c>
      <c r="D2" s="14" t="s">
        <v>557</v>
      </c>
      <c r="E2" s="9" t="s">
        <v>3</v>
      </c>
      <c r="F2" s="10" t="s">
        <v>572</v>
      </c>
      <c r="G2" s="10" t="s">
        <v>555</v>
      </c>
      <c r="H2" s="10" t="s">
        <v>556</v>
      </c>
      <c r="I2" s="10" t="s">
        <v>549</v>
      </c>
      <c r="J2" s="10" t="s">
        <v>558</v>
      </c>
      <c r="K2" s="23" t="s">
        <v>559</v>
      </c>
      <c r="L2" s="24" t="s">
        <v>560</v>
      </c>
      <c r="M2" s="25" t="s">
        <v>561</v>
      </c>
      <c r="N2" s="25" t="s">
        <v>562</v>
      </c>
      <c r="O2" s="25" t="s">
        <v>563</v>
      </c>
      <c r="P2" s="25" t="s">
        <v>564</v>
      </c>
      <c r="Q2" s="25" t="s">
        <v>565</v>
      </c>
      <c r="R2" s="25" t="s">
        <v>566</v>
      </c>
      <c r="S2" s="25" t="s">
        <v>567</v>
      </c>
      <c r="T2" s="25" t="s">
        <v>568</v>
      </c>
      <c r="U2" s="25" t="s">
        <v>569</v>
      </c>
      <c r="V2" s="25" t="s">
        <v>570</v>
      </c>
      <c r="W2" s="26" t="s">
        <v>571</v>
      </c>
      <c r="X2" s="29" t="s">
        <v>577</v>
      </c>
      <c r="Y2" s="28" t="s">
        <v>576</v>
      </c>
      <c r="Z2" s="27" t="s">
        <v>574</v>
      </c>
    </row>
    <row r="3" spans="1:26" x14ac:dyDescent="0.45">
      <c r="A3" s="7" t="s">
        <v>4</v>
      </c>
      <c r="B3" s="7" t="s">
        <v>5</v>
      </c>
      <c r="C3" s="7" t="s">
        <v>5</v>
      </c>
      <c r="D3" s="7" t="s">
        <v>162</v>
      </c>
      <c r="E3" s="7" t="s">
        <v>6</v>
      </c>
      <c r="F3" s="8">
        <v>1646843</v>
      </c>
      <c r="G3" s="11">
        <v>1027054.0489860415</v>
      </c>
      <c r="H3" s="11">
        <v>126526.97050494872</v>
      </c>
      <c r="I3">
        <v>4</v>
      </c>
      <c r="J3" s="12">
        <v>1153581.0194909901</v>
      </c>
      <c r="K3" s="12">
        <v>1646290</v>
      </c>
      <c r="L3" s="12">
        <v>1646843</v>
      </c>
      <c r="M3" s="12">
        <v>-553</v>
      </c>
      <c r="N3" s="12">
        <v>0</v>
      </c>
      <c r="O3" s="12">
        <v>0</v>
      </c>
      <c r="P3" s="12">
        <v>0</v>
      </c>
      <c r="Q3" s="12">
        <v>1037684.437064349</v>
      </c>
      <c r="R3" s="17">
        <v>0.630316916864191</v>
      </c>
      <c r="S3" s="17">
        <v>0.630316916864191</v>
      </c>
      <c r="T3" s="12">
        <v>1027054.0489860415</v>
      </c>
      <c r="U3" s="17">
        <v>0.62365025019752429</v>
      </c>
      <c r="V3" s="12">
        <v>10630.3880783075</v>
      </c>
      <c r="W3" s="17">
        <v>6.4571783089902145E-3</v>
      </c>
      <c r="X3" s="31">
        <f>Table1[[#This Row],['#MYR 2021
Final method
(Idleb no-data)]]</f>
        <v>1037684.437064349</v>
      </c>
      <c r="Y3" s="32">
        <f>Table1[[#This Row],[At-Risk FI PIN]]</f>
        <v>126526.97050494872</v>
      </c>
      <c r="Z3" s="33">
        <f>Table1[[#This Row],[Acute PIN 2021]]+Table1[[#This Row],[At-risk PIN 2021
(as Per HNO 2021 - No Change)]]</f>
        <v>1164211.4075692976</v>
      </c>
    </row>
    <row r="4" spans="1:26" x14ac:dyDescent="0.45">
      <c r="A4" s="1" t="s">
        <v>4</v>
      </c>
      <c r="B4" s="1" t="s">
        <v>5</v>
      </c>
      <c r="C4" s="1" t="s">
        <v>7</v>
      </c>
      <c r="D4" s="1" t="s">
        <v>552</v>
      </c>
      <c r="E4" s="1" t="s">
        <v>8</v>
      </c>
      <c r="F4" s="2">
        <v>156898</v>
      </c>
      <c r="G4" s="11">
        <v>88822.524271844653</v>
      </c>
      <c r="H4" s="11">
        <v>8724.6909505920557</v>
      </c>
      <c r="I4">
        <v>3</v>
      </c>
      <c r="J4" s="12">
        <v>97547.215222436702</v>
      </c>
      <c r="K4" s="12">
        <v>180356</v>
      </c>
      <c r="L4" s="12">
        <v>156898</v>
      </c>
      <c r="M4" s="12">
        <v>23458</v>
      </c>
      <c r="N4" s="12">
        <v>61136</v>
      </c>
      <c r="O4" s="12">
        <v>45409</v>
      </c>
      <c r="P4" s="12">
        <v>15727</v>
      </c>
      <c r="Q4" s="12">
        <v>116534.74626865672</v>
      </c>
      <c r="R4" s="17">
        <v>0.64613734097372266</v>
      </c>
      <c r="S4" s="17">
        <v>0.46467661691542289</v>
      </c>
      <c r="T4" s="12">
        <v>88822.524271844653</v>
      </c>
      <c r="U4" s="17">
        <v>0.56611635758164314</v>
      </c>
      <c r="V4" s="12">
        <v>27712.221996812063</v>
      </c>
      <c r="W4" s="17">
        <v>0.15365289758484366</v>
      </c>
      <c r="X4" s="34">
        <f>Table1[[#This Row],['#MYR 2021
Final method
(Idleb no-data)]]</f>
        <v>116534.74626865672</v>
      </c>
      <c r="Y4" s="35">
        <f>Table1[[#This Row],[At-Risk FI PIN]]</f>
        <v>8724.6909505920557</v>
      </c>
      <c r="Z4" s="36">
        <f>Table1[[#This Row],[Acute PIN 2021]]+Table1[[#This Row],[At-risk PIN 2021
(as Per HNO 2021 - No Change)]]</f>
        <v>125259.43721924876</v>
      </c>
    </row>
    <row r="5" spans="1:26" x14ac:dyDescent="0.45">
      <c r="A5" s="1" t="s">
        <v>4</v>
      </c>
      <c r="B5" s="1" t="s">
        <v>5</v>
      </c>
      <c r="C5" s="1" t="s">
        <v>9</v>
      </c>
      <c r="D5" s="7" t="s">
        <v>162</v>
      </c>
      <c r="E5" s="1" t="s">
        <v>10</v>
      </c>
      <c r="F5" s="2">
        <v>2282</v>
      </c>
      <c r="G5" s="11">
        <v>1277.92</v>
      </c>
      <c r="H5" s="11">
        <v>0</v>
      </c>
      <c r="I5">
        <v>4</v>
      </c>
      <c r="J5" s="12">
        <v>1277.92</v>
      </c>
      <c r="K5" s="12">
        <v>2662</v>
      </c>
      <c r="L5" s="12">
        <v>2282</v>
      </c>
      <c r="M5" s="12">
        <v>380</v>
      </c>
      <c r="N5" s="12">
        <v>0</v>
      </c>
      <c r="O5" s="12">
        <v>0</v>
      </c>
      <c r="P5" s="12">
        <v>0</v>
      </c>
      <c r="Q5" s="12">
        <v>1508.4666666666669</v>
      </c>
      <c r="R5" s="17">
        <v>0.56666666666666676</v>
      </c>
      <c r="S5" s="17">
        <v>0.56666666666666676</v>
      </c>
      <c r="T5" s="12">
        <v>1277.92</v>
      </c>
      <c r="U5" s="17">
        <v>0.56000000000000005</v>
      </c>
      <c r="V5" s="12">
        <v>230.54666666666685</v>
      </c>
      <c r="W5" s="17">
        <v>8.6606561482594616E-2</v>
      </c>
      <c r="X5" s="34">
        <f>Table1[[#This Row],['#MYR 2021
Final method
(Idleb no-data)]]</f>
        <v>1508.4666666666669</v>
      </c>
      <c r="Y5" s="35">
        <f>Table1[[#This Row],[At-Risk FI PIN]]</f>
        <v>0</v>
      </c>
      <c r="Z5" s="36">
        <f>Table1[[#This Row],[Acute PIN 2021]]+Table1[[#This Row],[At-risk PIN 2021
(as Per HNO 2021 - No Change)]]</f>
        <v>1508.4666666666669</v>
      </c>
    </row>
    <row r="6" spans="1:26" x14ac:dyDescent="0.45">
      <c r="A6" s="1" t="s">
        <v>4</v>
      </c>
      <c r="B6" s="1" t="s">
        <v>5</v>
      </c>
      <c r="C6" s="1" t="s">
        <v>11</v>
      </c>
      <c r="D6" s="1" t="s">
        <v>552</v>
      </c>
      <c r="E6" s="1" t="s">
        <v>12</v>
      </c>
      <c r="F6" s="2">
        <v>63576</v>
      </c>
      <c r="G6" s="11">
        <v>42759.264516129035</v>
      </c>
      <c r="H6" s="11">
        <v>9013.4509855271117</v>
      </c>
      <c r="I6">
        <v>4</v>
      </c>
      <c r="J6" s="12">
        <v>51772.715501656145</v>
      </c>
      <c r="K6" s="12">
        <v>68157</v>
      </c>
      <c r="L6" s="12">
        <v>63576</v>
      </c>
      <c r="M6" s="12">
        <v>4581</v>
      </c>
      <c r="N6" s="12">
        <v>6344</v>
      </c>
      <c r="O6" s="12">
        <v>5434</v>
      </c>
      <c r="P6" s="12">
        <v>910</v>
      </c>
      <c r="Q6" s="12">
        <v>46438.013252189769</v>
      </c>
      <c r="R6" s="17">
        <v>0.68133886838020696</v>
      </c>
      <c r="S6" s="17">
        <v>0.64863399692928303</v>
      </c>
      <c r="T6" s="12">
        <v>42759.264516129035</v>
      </c>
      <c r="U6" s="17">
        <v>0.67256927954147849</v>
      </c>
      <c r="V6" s="12">
        <v>3678.7487360607338</v>
      </c>
      <c r="W6" s="17">
        <v>5.3974628226898684E-2</v>
      </c>
      <c r="X6" s="34">
        <f>Table1[[#This Row],['#MYR 2021
Final method
(Idleb no-data)]]</f>
        <v>46438.013252189769</v>
      </c>
      <c r="Y6" s="35">
        <f>Table1[[#This Row],[At-Risk FI PIN]]</f>
        <v>9013.4509855271117</v>
      </c>
      <c r="Z6" s="36">
        <f>Table1[[#This Row],[Acute PIN 2021]]+Table1[[#This Row],[At-risk PIN 2021
(as Per HNO 2021 - No Change)]]</f>
        <v>55451.464237716878</v>
      </c>
    </row>
    <row r="7" spans="1:26" x14ac:dyDescent="0.45">
      <c r="A7" s="1" t="s">
        <v>4</v>
      </c>
      <c r="B7" s="1" t="s">
        <v>5</v>
      </c>
      <c r="C7" s="1" t="s">
        <v>13</v>
      </c>
      <c r="D7" s="7" t="s">
        <v>162</v>
      </c>
      <c r="E7" s="1" t="s">
        <v>14</v>
      </c>
      <c r="F7" s="2">
        <v>867</v>
      </c>
      <c r="G7" s="11">
        <v>329.46</v>
      </c>
      <c r="H7" s="11">
        <v>0</v>
      </c>
      <c r="I7">
        <v>4</v>
      </c>
      <c r="J7" s="12">
        <v>329.46</v>
      </c>
      <c r="K7" s="12">
        <v>1162</v>
      </c>
      <c r="L7" s="12">
        <v>867</v>
      </c>
      <c r="M7" s="12">
        <v>295</v>
      </c>
      <c r="N7" s="12">
        <v>0</v>
      </c>
      <c r="O7" s="12">
        <v>0</v>
      </c>
      <c r="P7" s="12">
        <v>0</v>
      </c>
      <c r="Q7" s="12">
        <v>449.30666666666662</v>
      </c>
      <c r="R7" s="17">
        <v>0.3866666666666666</v>
      </c>
      <c r="S7" s="17">
        <v>0.3866666666666666</v>
      </c>
      <c r="T7" s="12">
        <v>329.46</v>
      </c>
      <c r="U7" s="17">
        <v>0.37999999999999995</v>
      </c>
      <c r="V7" s="12">
        <v>119.84666666666664</v>
      </c>
      <c r="W7" s="17">
        <v>0.1031382673551348</v>
      </c>
      <c r="X7" s="34">
        <f>Table1[[#This Row],['#MYR 2021
Final method
(Idleb no-data)]]</f>
        <v>449.30666666666662</v>
      </c>
      <c r="Y7" s="35">
        <f>Table1[[#This Row],[At-Risk FI PIN]]</f>
        <v>0</v>
      </c>
      <c r="Z7" s="36">
        <f>Table1[[#This Row],[Acute PIN 2021]]+Table1[[#This Row],[At-risk PIN 2021
(as Per HNO 2021 - No Change)]]</f>
        <v>449.30666666666662</v>
      </c>
    </row>
    <row r="8" spans="1:26" x14ac:dyDescent="0.45">
      <c r="A8" s="1" t="s">
        <v>4</v>
      </c>
      <c r="B8" s="1" t="s">
        <v>5</v>
      </c>
      <c r="C8" s="1" t="s">
        <v>15</v>
      </c>
      <c r="D8" s="1" t="s">
        <v>162</v>
      </c>
      <c r="E8" s="1" t="s">
        <v>16</v>
      </c>
      <c r="F8" s="2">
        <v>3750</v>
      </c>
      <c r="G8" s="11">
        <v>1912.5</v>
      </c>
      <c r="H8" s="11">
        <v>0</v>
      </c>
      <c r="I8">
        <v>4</v>
      </c>
      <c r="J8" s="12">
        <v>1912.5</v>
      </c>
      <c r="K8" s="12">
        <v>3780</v>
      </c>
      <c r="L8" s="12">
        <v>3750</v>
      </c>
      <c r="M8" s="12">
        <v>30</v>
      </c>
      <c r="N8" s="12">
        <v>0</v>
      </c>
      <c r="O8" s="12">
        <v>0</v>
      </c>
      <c r="P8" s="12">
        <v>0</v>
      </c>
      <c r="Q8" s="12">
        <v>1953.0000000000002</v>
      </c>
      <c r="R8" s="17">
        <v>0.51666666666666672</v>
      </c>
      <c r="S8" s="17">
        <v>0.51666666666666672</v>
      </c>
      <c r="T8" s="12">
        <v>1912.5</v>
      </c>
      <c r="U8" s="17">
        <v>0.51</v>
      </c>
      <c r="V8" s="12">
        <v>40.500000000000227</v>
      </c>
      <c r="W8" s="17">
        <v>1.0714285714285775E-2</v>
      </c>
      <c r="X8" s="34">
        <f>Table1[[#This Row],['#MYR 2021
Final method
(Idleb no-data)]]</f>
        <v>1953.0000000000002</v>
      </c>
      <c r="Y8" s="35">
        <f>Table1[[#This Row],[At-Risk FI PIN]]</f>
        <v>0</v>
      </c>
      <c r="Z8" s="36">
        <f>Table1[[#This Row],[Acute PIN 2021]]+Table1[[#This Row],[At-risk PIN 2021
(as Per HNO 2021 - No Change)]]</f>
        <v>1953.0000000000002</v>
      </c>
    </row>
    <row r="9" spans="1:26" x14ac:dyDescent="0.45">
      <c r="A9" s="1" t="s">
        <v>4</v>
      </c>
      <c r="B9" s="1" t="s">
        <v>5</v>
      </c>
      <c r="C9" s="1" t="s">
        <v>17</v>
      </c>
      <c r="D9" s="7" t="s">
        <v>162</v>
      </c>
      <c r="E9" s="1" t="s">
        <v>18</v>
      </c>
      <c r="F9" s="2">
        <v>4334</v>
      </c>
      <c r="G9" s="11">
        <v>3250.5</v>
      </c>
      <c r="H9" s="11">
        <v>680.28433556997572</v>
      </c>
      <c r="I9">
        <v>4</v>
      </c>
      <c r="J9" s="12">
        <v>3930.7843355699756</v>
      </c>
      <c r="K9" s="12">
        <v>4340</v>
      </c>
      <c r="L9" s="12">
        <v>4334</v>
      </c>
      <c r="M9" s="12">
        <v>6</v>
      </c>
      <c r="N9" s="12">
        <v>0</v>
      </c>
      <c r="O9" s="12">
        <v>0</v>
      </c>
      <c r="P9" s="12">
        <v>0</v>
      </c>
      <c r="Q9" s="12">
        <v>3283.9333333333334</v>
      </c>
      <c r="R9" s="17">
        <v>0.75666666666666671</v>
      </c>
      <c r="S9" s="17">
        <v>0.75666666666666671</v>
      </c>
      <c r="T9" s="12">
        <v>3250.5</v>
      </c>
      <c r="U9" s="17">
        <v>0.75</v>
      </c>
      <c r="V9" s="12">
        <v>33.433333333333394</v>
      </c>
      <c r="W9" s="17">
        <v>7.7035330261136853E-3</v>
      </c>
      <c r="X9" s="34">
        <f>Table1[[#This Row],['#MYR 2021
Final method
(Idleb no-data)]]</f>
        <v>3283.9333333333334</v>
      </c>
      <c r="Y9" s="35">
        <f>Table1[[#This Row],[At-Risk FI PIN]]</f>
        <v>680.28433556997572</v>
      </c>
      <c r="Z9" s="36">
        <f>Table1[[#This Row],[Acute PIN 2021]]+Table1[[#This Row],[At-risk PIN 2021
(as Per HNO 2021 - No Change)]]</f>
        <v>3964.217668903309</v>
      </c>
    </row>
    <row r="10" spans="1:26" x14ac:dyDescent="0.45">
      <c r="A10" s="1" t="s">
        <v>4</v>
      </c>
      <c r="B10" s="1" t="s">
        <v>19</v>
      </c>
      <c r="C10" s="1" t="s">
        <v>19</v>
      </c>
      <c r="D10" s="1" t="s">
        <v>554</v>
      </c>
      <c r="E10" s="1" t="s">
        <v>20</v>
      </c>
      <c r="F10" s="2">
        <v>184179</v>
      </c>
      <c r="G10" s="11">
        <v>63193.06451612903</v>
      </c>
      <c r="H10" s="11">
        <v>21956.637591655483</v>
      </c>
      <c r="I10">
        <v>3</v>
      </c>
      <c r="J10" s="12">
        <v>85149.702107784513</v>
      </c>
      <c r="K10" s="12">
        <v>189277</v>
      </c>
      <c r="L10" s="12">
        <v>184179</v>
      </c>
      <c r="M10" s="12">
        <v>5098</v>
      </c>
      <c r="N10" s="12">
        <v>31597</v>
      </c>
      <c r="O10" s="12">
        <v>15663</v>
      </c>
      <c r="P10" s="12">
        <v>15934</v>
      </c>
      <c r="Q10" s="12">
        <v>145425.4705882353</v>
      </c>
      <c r="R10" s="17">
        <v>0.76832087674802174</v>
      </c>
      <c r="S10" s="17">
        <v>0.7218954248366013</v>
      </c>
      <c r="T10" s="12">
        <v>63193.06451612903</v>
      </c>
      <c r="U10" s="17">
        <v>0.34310678479158335</v>
      </c>
      <c r="V10" s="12">
        <v>82232.406072106271</v>
      </c>
      <c r="W10" s="17">
        <v>0.43445535417460268</v>
      </c>
      <c r="X10" s="34">
        <f>Table1[[#This Row],['#MYR 2021
Final method
(Idleb no-data)]]</f>
        <v>145425.4705882353</v>
      </c>
      <c r="Y10" s="35">
        <f>Table1[[#This Row],[At-Risk FI PIN]]</f>
        <v>21956.637591655483</v>
      </c>
      <c r="Z10" s="36">
        <f>Table1[[#This Row],[Acute PIN 2021]]+Table1[[#This Row],[At-risk PIN 2021
(as Per HNO 2021 - No Change)]]</f>
        <v>167382.10817989078</v>
      </c>
    </row>
    <row r="11" spans="1:26" x14ac:dyDescent="0.45">
      <c r="A11" s="1" t="s">
        <v>4</v>
      </c>
      <c r="B11" s="1" t="s">
        <v>19</v>
      </c>
      <c r="C11" s="1" t="s">
        <v>21</v>
      </c>
      <c r="D11" s="7" t="s">
        <v>552</v>
      </c>
      <c r="E11" s="1" t="s">
        <v>22</v>
      </c>
      <c r="F11" s="2">
        <v>22309</v>
      </c>
      <c r="G11" s="11">
        <v>0</v>
      </c>
      <c r="H11" s="11">
        <v>0</v>
      </c>
      <c r="I11">
        <v>3</v>
      </c>
      <c r="J11" s="12">
        <v>0</v>
      </c>
      <c r="K11" s="12">
        <v>23164.5</v>
      </c>
      <c r="L11" s="12">
        <v>22309</v>
      </c>
      <c r="M11" s="12">
        <v>855.5</v>
      </c>
      <c r="N11" s="12">
        <v>0</v>
      </c>
      <c r="O11" s="12">
        <v>0</v>
      </c>
      <c r="P11" s="12">
        <v>0</v>
      </c>
      <c r="Q11" s="12">
        <v>4092.395</v>
      </c>
      <c r="R11" s="17">
        <v>0.17666666666666667</v>
      </c>
      <c r="S11" s="17">
        <v>0.17666666666666667</v>
      </c>
      <c r="T11" s="12">
        <v>3792.53</v>
      </c>
      <c r="U11" s="17">
        <v>0.17</v>
      </c>
      <c r="V11" s="12">
        <v>299.86499999999978</v>
      </c>
      <c r="W11" s="17">
        <v>1.2945023635304012E-2</v>
      </c>
      <c r="X11" s="34">
        <f>Table1[[#This Row],['#MYR 2021
Final method
(Idleb no-data)]]</f>
        <v>4092.395</v>
      </c>
      <c r="Y11" s="35">
        <f>Table1[[#This Row],[At-Risk FI PIN]]</f>
        <v>0</v>
      </c>
      <c r="Z11" s="36">
        <f>Table1[[#This Row],[Acute PIN 2021]]+Table1[[#This Row],[At-risk PIN 2021
(as Per HNO 2021 - No Change)]]</f>
        <v>4092.395</v>
      </c>
    </row>
    <row r="12" spans="1:26" x14ac:dyDescent="0.45">
      <c r="A12" s="1" t="s">
        <v>4</v>
      </c>
      <c r="B12" s="1" t="s">
        <v>19</v>
      </c>
      <c r="C12" s="1" t="s">
        <v>23</v>
      </c>
      <c r="D12" s="1" t="s">
        <v>554</v>
      </c>
      <c r="E12" s="1" t="s">
        <v>24</v>
      </c>
      <c r="F12" s="2">
        <v>41327</v>
      </c>
      <c r="G12" s="11">
        <v>41327</v>
      </c>
      <c r="H12" s="11">
        <v>0</v>
      </c>
      <c r="I12">
        <v>4</v>
      </c>
      <c r="J12" s="12">
        <v>41327</v>
      </c>
      <c r="K12" s="12">
        <v>42960</v>
      </c>
      <c r="L12" s="12">
        <v>41327</v>
      </c>
      <c r="M12" s="12">
        <v>1633</v>
      </c>
      <c r="N12" s="12">
        <v>2033</v>
      </c>
      <c r="O12" s="12">
        <v>1769</v>
      </c>
      <c r="P12" s="12">
        <v>264</v>
      </c>
      <c r="Q12" s="12">
        <v>42960</v>
      </c>
      <c r="R12" s="17">
        <v>1</v>
      </c>
      <c r="S12" s="17">
        <v>1</v>
      </c>
      <c r="T12" s="12">
        <v>41327</v>
      </c>
      <c r="U12" s="17">
        <v>1</v>
      </c>
      <c r="V12" s="12">
        <v>1633</v>
      </c>
      <c r="W12" s="17">
        <v>3.8012104283054002E-2</v>
      </c>
      <c r="X12" s="34">
        <f>Table1[[#This Row],['#MYR 2021
Final method
(Idleb no-data)]]</f>
        <v>42960</v>
      </c>
      <c r="Y12" s="35">
        <f>Table1[[#This Row],[At-Risk FI PIN]]</f>
        <v>0</v>
      </c>
      <c r="Z12" s="36">
        <f>Table1[[#This Row],[Acute PIN 2021]]+Table1[[#This Row],[At-risk PIN 2021
(as Per HNO 2021 - No Change)]]</f>
        <v>42960</v>
      </c>
    </row>
    <row r="13" spans="1:26" x14ac:dyDescent="0.45">
      <c r="A13" s="1" t="s">
        <v>4</v>
      </c>
      <c r="B13" s="1" t="s">
        <v>19</v>
      </c>
      <c r="C13" s="1" t="s">
        <v>25</v>
      </c>
      <c r="D13" s="7" t="s">
        <v>162</v>
      </c>
      <c r="E13" s="1" t="s">
        <v>26</v>
      </c>
      <c r="F13" s="2">
        <v>32250</v>
      </c>
      <c r="G13" s="11">
        <v>27412.5</v>
      </c>
      <c r="H13" s="11">
        <v>1687.368852648186</v>
      </c>
      <c r="I13">
        <v>3</v>
      </c>
      <c r="J13" s="12">
        <v>29099.868852648186</v>
      </c>
      <c r="K13" s="12">
        <v>20275</v>
      </c>
      <c r="L13" s="12">
        <v>32250</v>
      </c>
      <c r="M13" s="12">
        <v>-11975</v>
      </c>
      <c r="N13" s="12">
        <v>0</v>
      </c>
      <c r="O13" s="12">
        <v>0</v>
      </c>
      <c r="P13" s="12">
        <v>0</v>
      </c>
      <c r="Q13" s="12">
        <v>17368.916666666668</v>
      </c>
      <c r="R13" s="17">
        <v>0.85666666666666669</v>
      </c>
      <c r="S13" s="17">
        <v>0.85666666666666669</v>
      </c>
      <c r="T13" s="12">
        <v>27412.5</v>
      </c>
      <c r="U13" s="17">
        <v>0.85</v>
      </c>
      <c r="V13" s="12">
        <v>-10043.583333333332</v>
      </c>
      <c r="W13" s="17">
        <v>-0.49536785861076854</v>
      </c>
      <c r="X13" s="34">
        <f>Table1[[#This Row],['#MYR 2021
Final method
(Idleb no-data)]]</f>
        <v>17368.916666666668</v>
      </c>
      <c r="Y13" s="35">
        <f>Table1[[#This Row],[At-Risk FI PIN]]</f>
        <v>1687.368852648186</v>
      </c>
      <c r="Z13" s="36">
        <f>Table1[[#This Row],[Acute PIN 2021]]+Table1[[#This Row],[At-risk PIN 2021
(as Per HNO 2021 - No Change)]]</f>
        <v>19056.285519314853</v>
      </c>
    </row>
    <row r="14" spans="1:26" x14ac:dyDescent="0.45">
      <c r="A14" s="1" t="s">
        <v>4</v>
      </c>
      <c r="B14" s="1" t="s">
        <v>19</v>
      </c>
      <c r="C14" s="1" t="s">
        <v>27</v>
      </c>
      <c r="D14" s="1" t="s">
        <v>162</v>
      </c>
      <c r="E14" s="1" t="s">
        <v>28</v>
      </c>
      <c r="F14" s="2">
        <v>9430</v>
      </c>
      <c r="G14" s="11">
        <v>8109.8</v>
      </c>
      <c r="H14" s="11">
        <v>0</v>
      </c>
      <c r="I14">
        <v>4</v>
      </c>
      <c r="J14" s="12">
        <v>8109.8</v>
      </c>
      <c r="K14" s="12">
        <v>15030</v>
      </c>
      <c r="L14" s="12">
        <v>9430</v>
      </c>
      <c r="M14" s="12">
        <v>5600</v>
      </c>
      <c r="N14" s="12">
        <v>0</v>
      </c>
      <c r="O14" s="12">
        <v>0</v>
      </c>
      <c r="P14" s="12">
        <v>0</v>
      </c>
      <c r="Q14" s="12">
        <v>13026</v>
      </c>
      <c r="R14" s="17">
        <v>0.8666666666666667</v>
      </c>
      <c r="S14" s="17">
        <v>0.8666666666666667</v>
      </c>
      <c r="T14" s="12">
        <v>8109.8</v>
      </c>
      <c r="U14" s="17">
        <v>0.86</v>
      </c>
      <c r="V14" s="12">
        <v>4916.2</v>
      </c>
      <c r="W14" s="17">
        <v>0.32709248170326011</v>
      </c>
      <c r="X14" s="34">
        <f>Table1[[#This Row],['#MYR 2021
Final method
(Idleb no-data)]]</f>
        <v>13026</v>
      </c>
      <c r="Y14" s="35">
        <f>Table1[[#This Row],[At-Risk FI PIN]]</f>
        <v>0</v>
      </c>
      <c r="Z14" s="36">
        <f>Table1[[#This Row],[Acute PIN 2021]]+Table1[[#This Row],[At-risk PIN 2021
(as Per HNO 2021 - No Change)]]</f>
        <v>13026</v>
      </c>
    </row>
    <row r="15" spans="1:26" x14ac:dyDescent="0.45">
      <c r="A15" s="1" t="s">
        <v>4</v>
      </c>
      <c r="B15" s="1" t="s">
        <v>19</v>
      </c>
      <c r="C15" s="1" t="s">
        <v>29</v>
      </c>
      <c r="D15" s="7" t="s">
        <v>162</v>
      </c>
      <c r="E15" s="1" t="s">
        <v>30</v>
      </c>
      <c r="F15" s="2">
        <v>13050</v>
      </c>
      <c r="G15" s="11">
        <v>11223</v>
      </c>
      <c r="H15" s="11">
        <v>0</v>
      </c>
      <c r="I15">
        <v>3</v>
      </c>
      <c r="J15" s="12">
        <v>11223</v>
      </c>
      <c r="K15" s="12">
        <v>18125</v>
      </c>
      <c r="L15" s="12">
        <v>13050</v>
      </c>
      <c r="M15" s="12">
        <v>5075</v>
      </c>
      <c r="N15" s="12">
        <v>0</v>
      </c>
      <c r="O15" s="12">
        <v>0</v>
      </c>
      <c r="P15" s="12">
        <v>0</v>
      </c>
      <c r="Q15" s="12">
        <v>15708.333333333334</v>
      </c>
      <c r="R15" s="17">
        <v>0.8666666666666667</v>
      </c>
      <c r="S15" s="17">
        <v>0.8666666666666667</v>
      </c>
      <c r="T15" s="12">
        <v>11223</v>
      </c>
      <c r="U15" s="17">
        <v>0.86</v>
      </c>
      <c r="V15" s="12">
        <v>4485.3333333333339</v>
      </c>
      <c r="W15" s="17">
        <v>0.2474666666666667</v>
      </c>
      <c r="X15" s="34">
        <f>Table1[[#This Row],['#MYR 2021
Final method
(Idleb no-data)]]</f>
        <v>15708.333333333334</v>
      </c>
      <c r="Y15" s="35">
        <f>Table1[[#This Row],[At-Risk FI PIN]]</f>
        <v>0</v>
      </c>
      <c r="Z15" s="36">
        <f>Table1[[#This Row],[Acute PIN 2021]]+Table1[[#This Row],[At-risk PIN 2021
(as Per HNO 2021 - No Change)]]</f>
        <v>15708.333333333334</v>
      </c>
    </row>
    <row r="16" spans="1:26" x14ac:dyDescent="0.45">
      <c r="A16" s="1" t="s">
        <v>4</v>
      </c>
      <c r="B16" s="1" t="s">
        <v>19</v>
      </c>
      <c r="C16" s="1" t="s">
        <v>31</v>
      </c>
      <c r="D16" s="1" t="s">
        <v>162</v>
      </c>
      <c r="E16" s="1" t="s">
        <v>32</v>
      </c>
      <c r="F16" s="2">
        <v>15786</v>
      </c>
      <c r="G16" s="11">
        <v>10655.550000000001</v>
      </c>
      <c r="H16" s="11">
        <v>0</v>
      </c>
      <c r="I16">
        <v>4</v>
      </c>
      <c r="J16" s="12">
        <v>10655.550000000001</v>
      </c>
      <c r="K16" s="12">
        <v>19877</v>
      </c>
      <c r="L16" s="12">
        <v>15786</v>
      </c>
      <c r="M16" s="12">
        <v>4091</v>
      </c>
      <c r="N16" s="12">
        <v>0</v>
      </c>
      <c r="O16" s="12">
        <v>0</v>
      </c>
      <c r="P16" s="12">
        <v>0</v>
      </c>
      <c r="Q16" s="12">
        <v>13549.488333333335</v>
      </c>
      <c r="R16" s="17">
        <v>0.68166666666666675</v>
      </c>
      <c r="S16" s="17">
        <v>0.68166666666666675</v>
      </c>
      <c r="T16" s="12">
        <v>10655.550000000001</v>
      </c>
      <c r="U16" s="17">
        <v>0.67500000000000004</v>
      </c>
      <c r="V16" s="12">
        <v>2893.9383333333335</v>
      </c>
      <c r="W16" s="17">
        <v>0.1455923093692878</v>
      </c>
      <c r="X16" s="34">
        <f>Table1[[#This Row],['#MYR 2021
Final method
(Idleb no-data)]]</f>
        <v>13549.488333333335</v>
      </c>
      <c r="Y16" s="35">
        <f>Table1[[#This Row],[At-Risk FI PIN]]</f>
        <v>0</v>
      </c>
      <c r="Z16" s="36">
        <f>Table1[[#This Row],[Acute PIN 2021]]+Table1[[#This Row],[At-risk PIN 2021
(as Per HNO 2021 - No Change)]]</f>
        <v>13549.488333333335</v>
      </c>
    </row>
    <row r="17" spans="1:26" x14ac:dyDescent="0.45">
      <c r="A17" s="1" t="s">
        <v>4</v>
      </c>
      <c r="B17" s="1" t="s">
        <v>33</v>
      </c>
      <c r="C17" s="1" t="s">
        <v>33</v>
      </c>
      <c r="D17" s="7" t="s">
        <v>552</v>
      </c>
      <c r="E17" s="1" t="s">
        <v>34</v>
      </c>
      <c r="F17" s="2">
        <v>185408</v>
      </c>
      <c r="G17" s="11">
        <v>93895.84</v>
      </c>
      <c r="H17" s="11">
        <v>14239.746668682792</v>
      </c>
      <c r="I17">
        <v>3</v>
      </c>
      <c r="J17" s="12">
        <v>108135.58666868279</v>
      </c>
      <c r="K17" s="12">
        <v>184525</v>
      </c>
      <c r="L17" s="12">
        <v>185408</v>
      </c>
      <c r="M17" s="12">
        <v>-883</v>
      </c>
      <c r="N17" s="12">
        <v>29778</v>
      </c>
      <c r="O17" s="12">
        <v>4900</v>
      </c>
      <c r="P17" s="12">
        <v>24878</v>
      </c>
      <c r="Q17" s="12">
        <v>94116.504954954959</v>
      </c>
      <c r="R17" s="17">
        <v>0.51004744590139528</v>
      </c>
      <c r="S17" s="17">
        <v>0.41576576576576579</v>
      </c>
      <c r="T17" s="12">
        <v>93895.84</v>
      </c>
      <c r="U17" s="17">
        <v>0.50642820158784951</v>
      </c>
      <c r="V17" s="12">
        <v>220.66495495496201</v>
      </c>
      <c r="W17" s="17">
        <v>1.1958539761818834E-3</v>
      </c>
      <c r="X17" s="34">
        <f>Table1[[#This Row],['#MYR 2021
Final method
(Idleb no-data)]]</f>
        <v>94116.504954954959</v>
      </c>
      <c r="Y17" s="35">
        <f>Table1[[#This Row],[At-Risk FI PIN]]</f>
        <v>14239.746668682792</v>
      </c>
      <c r="Z17" s="36">
        <f>Table1[[#This Row],[Acute PIN 2021]]+Table1[[#This Row],[At-risk PIN 2021
(as Per HNO 2021 - No Change)]]</f>
        <v>108356.25162363776</v>
      </c>
    </row>
    <row r="18" spans="1:26" x14ac:dyDescent="0.45">
      <c r="A18" s="1" t="s">
        <v>4</v>
      </c>
      <c r="B18" s="1" t="s">
        <v>33</v>
      </c>
      <c r="C18" s="1" t="s">
        <v>35</v>
      </c>
      <c r="D18" s="1" t="s">
        <v>552</v>
      </c>
      <c r="E18" s="1" t="s">
        <v>36</v>
      </c>
      <c r="F18" s="2">
        <v>20167</v>
      </c>
      <c r="G18" s="11">
        <v>6348.8703703703695</v>
      </c>
      <c r="H18" s="11">
        <v>2735.6207127130847</v>
      </c>
      <c r="I18">
        <v>3</v>
      </c>
      <c r="J18" s="12">
        <v>9084.4910830834542</v>
      </c>
      <c r="K18" s="12">
        <v>35872</v>
      </c>
      <c r="L18" s="12">
        <v>20167</v>
      </c>
      <c r="M18" s="12">
        <v>15705</v>
      </c>
      <c r="N18" s="12">
        <v>0</v>
      </c>
      <c r="O18" s="12">
        <v>0</v>
      </c>
      <c r="P18" s="12">
        <v>0</v>
      </c>
      <c r="Q18" s="12">
        <v>11532.183703703702</v>
      </c>
      <c r="R18" s="17">
        <v>0.32148148148148142</v>
      </c>
      <c r="S18" s="17">
        <v>0.32148148148148142</v>
      </c>
      <c r="T18" s="12">
        <v>6348.8703703703695</v>
      </c>
      <c r="U18" s="17">
        <v>0.31481481481481477</v>
      </c>
      <c r="V18" s="12">
        <v>5183.3133333333326</v>
      </c>
      <c r="W18" s="17">
        <v>0.14449468480523339</v>
      </c>
      <c r="X18" s="34">
        <f>Table1[[#This Row],['#MYR 2021
Final method
(Idleb no-data)]]</f>
        <v>11532.183703703702</v>
      </c>
      <c r="Y18" s="35">
        <f>Table1[[#This Row],[At-Risk FI PIN]]</f>
        <v>2735.6207127130847</v>
      </c>
      <c r="Z18" s="36">
        <f>Table1[[#This Row],[Acute PIN 2021]]+Table1[[#This Row],[At-risk PIN 2021
(as Per HNO 2021 - No Change)]]</f>
        <v>14267.804416416788</v>
      </c>
    </row>
    <row r="19" spans="1:26" x14ac:dyDescent="0.45">
      <c r="A19" s="1" t="s">
        <v>4</v>
      </c>
      <c r="B19" s="1" t="s">
        <v>33</v>
      </c>
      <c r="C19" s="1" t="s">
        <v>37</v>
      </c>
      <c r="D19" s="7" t="s">
        <v>552</v>
      </c>
      <c r="E19" s="1" t="s">
        <v>38</v>
      </c>
      <c r="F19" s="2">
        <v>97369</v>
      </c>
      <c r="G19" s="11">
        <v>44172.56</v>
      </c>
      <c r="H19" s="11">
        <v>5660.5484173471568</v>
      </c>
      <c r="I19">
        <v>3</v>
      </c>
      <c r="J19" s="12">
        <v>49833.108417347154</v>
      </c>
      <c r="K19" s="12">
        <v>92950</v>
      </c>
      <c r="L19" s="12">
        <v>97369</v>
      </c>
      <c r="M19" s="12">
        <v>-4419</v>
      </c>
      <c r="N19" s="12">
        <v>14644</v>
      </c>
      <c r="O19" s="12">
        <v>5651</v>
      </c>
      <c r="P19" s="12">
        <v>8993</v>
      </c>
      <c r="Q19" s="12">
        <v>25224.632142857146</v>
      </c>
      <c r="R19" s="17">
        <v>0.27137850610927539</v>
      </c>
      <c r="S19" s="17">
        <v>0.13511904761904767</v>
      </c>
      <c r="T19" s="12">
        <v>44172.56</v>
      </c>
      <c r="U19" s="17">
        <v>0.45366143228337558</v>
      </c>
      <c r="V19" s="12">
        <v>-18947.927857142851</v>
      </c>
      <c r="W19" s="17">
        <v>-0.20385075693537225</v>
      </c>
      <c r="X19" s="34">
        <f>Table1[[#This Row],['#MYR 2021
Final method
(Idleb no-data)]]</f>
        <v>25224.632142857146</v>
      </c>
      <c r="Y19" s="35">
        <f>Table1[[#This Row],[At-Risk FI PIN]]</f>
        <v>5660.5484173471568</v>
      </c>
      <c r="Z19" s="36">
        <f>Table1[[#This Row],[Acute PIN 2021]]+Table1[[#This Row],[At-risk PIN 2021
(as Per HNO 2021 - No Change)]]</f>
        <v>30885.180560204302</v>
      </c>
    </row>
    <row r="20" spans="1:26" x14ac:dyDescent="0.45">
      <c r="A20" s="1" t="s">
        <v>4</v>
      </c>
      <c r="B20" s="1" t="s">
        <v>33</v>
      </c>
      <c r="C20" s="1" t="s">
        <v>39</v>
      </c>
      <c r="D20" s="1" t="s">
        <v>552</v>
      </c>
      <c r="E20" s="1" t="s">
        <v>40</v>
      </c>
      <c r="F20" s="2">
        <v>43503</v>
      </c>
      <c r="G20" s="11">
        <v>7982.2018348623842</v>
      </c>
      <c r="H20" s="11">
        <v>3341.1271322041525</v>
      </c>
      <c r="I20">
        <v>3</v>
      </c>
      <c r="J20" s="12">
        <v>11323.328967066536</v>
      </c>
      <c r="K20" s="12">
        <v>49033.5</v>
      </c>
      <c r="L20" s="12">
        <v>43503</v>
      </c>
      <c r="M20" s="12">
        <v>5530.5</v>
      </c>
      <c r="N20" s="12">
        <v>1381</v>
      </c>
      <c r="O20" s="12">
        <v>0</v>
      </c>
      <c r="P20" s="12">
        <v>1381</v>
      </c>
      <c r="Q20" s="12">
        <v>10442.261314984707</v>
      </c>
      <c r="R20" s="17">
        <v>0.21296177745795644</v>
      </c>
      <c r="S20" s="17">
        <v>0.19015290519877673</v>
      </c>
      <c r="T20" s="12">
        <v>7982.2018348623842</v>
      </c>
      <c r="U20" s="17">
        <v>0.18348623853211007</v>
      </c>
      <c r="V20" s="12">
        <v>2460.0594801223233</v>
      </c>
      <c r="W20" s="17">
        <v>5.0170994934530949E-2</v>
      </c>
      <c r="X20" s="34">
        <f>Table1[[#This Row],['#MYR 2021
Final method
(Idleb no-data)]]</f>
        <v>10442.261314984707</v>
      </c>
      <c r="Y20" s="35">
        <f>Table1[[#This Row],[At-Risk FI PIN]]</f>
        <v>3341.1271322041525</v>
      </c>
      <c r="Z20" s="36">
        <f>Table1[[#This Row],[Acute PIN 2021]]+Table1[[#This Row],[At-risk PIN 2021
(as Per HNO 2021 - No Change)]]</f>
        <v>13783.38844718886</v>
      </c>
    </row>
    <row r="21" spans="1:26" x14ac:dyDescent="0.45">
      <c r="A21" s="1" t="s">
        <v>4</v>
      </c>
      <c r="B21" s="1" t="s">
        <v>33</v>
      </c>
      <c r="C21" s="1" t="s">
        <v>41</v>
      </c>
      <c r="D21" s="7" t="s">
        <v>552</v>
      </c>
      <c r="E21" s="1" t="s">
        <v>42</v>
      </c>
      <c r="F21" s="2">
        <v>54408</v>
      </c>
      <c r="G21" s="11">
        <v>32694.15</v>
      </c>
      <c r="H21" s="11">
        <v>3690.1783045890184</v>
      </c>
      <c r="I21">
        <v>4</v>
      </c>
      <c r="J21" s="12">
        <v>36384.32830458902</v>
      </c>
      <c r="K21" s="12">
        <v>51451</v>
      </c>
      <c r="L21" s="12">
        <v>54408</v>
      </c>
      <c r="M21" s="12">
        <v>-2957</v>
      </c>
      <c r="N21" s="12">
        <v>12939</v>
      </c>
      <c r="O21" s="12">
        <v>6155</v>
      </c>
      <c r="P21" s="12">
        <v>6784</v>
      </c>
      <c r="Q21" s="12">
        <v>28549.90397553517</v>
      </c>
      <c r="R21" s="17">
        <v>0.5548950258602392</v>
      </c>
      <c r="S21" s="17">
        <v>0.40535168195718657</v>
      </c>
      <c r="T21" s="12">
        <v>32694.15</v>
      </c>
      <c r="U21" s="17">
        <v>0.60090703573003967</v>
      </c>
      <c r="V21" s="12">
        <v>-4144.2460244648319</v>
      </c>
      <c r="W21" s="17">
        <v>-8.0547433955896516E-2</v>
      </c>
      <c r="X21" s="34">
        <f>Table1[[#This Row],['#MYR 2021
Final method
(Idleb no-data)]]</f>
        <v>28549.90397553517</v>
      </c>
      <c r="Y21" s="35">
        <f>Table1[[#This Row],[At-Risk FI PIN]]</f>
        <v>3690.1783045890184</v>
      </c>
      <c r="Z21" s="36">
        <f>Table1[[#This Row],[Acute PIN 2021]]+Table1[[#This Row],[At-risk PIN 2021
(as Per HNO 2021 - No Change)]]</f>
        <v>32240.082280124188</v>
      </c>
    </row>
    <row r="22" spans="1:26" x14ac:dyDescent="0.45">
      <c r="A22" s="1" t="s">
        <v>4</v>
      </c>
      <c r="B22" s="1" t="s">
        <v>33</v>
      </c>
      <c r="C22" s="1" t="s">
        <v>43</v>
      </c>
      <c r="D22" s="1" t="s">
        <v>552</v>
      </c>
      <c r="E22" s="1" t="s">
        <v>44</v>
      </c>
      <c r="F22" s="2">
        <v>12021</v>
      </c>
      <c r="G22" s="11">
        <v>6250.92</v>
      </c>
      <c r="H22" s="11">
        <v>0</v>
      </c>
      <c r="I22">
        <v>3</v>
      </c>
      <c r="J22" s="12">
        <v>6250.92</v>
      </c>
      <c r="K22" s="12">
        <v>12306</v>
      </c>
      <c r="L22" s="12">
        <v>12021</v>
      </c>
      <c r="M22" s="12">
        <v>285</v>
      </c>
      <c r="N22" s="12">
        <v>0</v>
      </c>
      <c r="O22" s="12">
        <v>0</v>
      </c>
      <c r="P22" s="12">
        <v>0</v>
      </c>
      <c r="Q22" s="12">
        <v>6481.1600000000008</v>
      </c>
      <c r="R22" s="17">
        <v>0.52666666666666673</v>
      </c>
      <c r="S22" s="17">
        <v>0.52666666666666673</v>
      </c>
      <c r="T22" s="12">
        <v>6250.92</v>
      </c>
      <c r="U22" s="17">
        <v>0.52</v>
      </c>
      <c r="V22" s="12">
        <v>230.24000000000069</v>
      </c>
      <c r="W22" s="17">
        <v>1.8709572566227912E-2</v>
      </c>
      <c r="X22" s="34">
        <f>Table1[[#This Row],['#MYR 2021
Final method
(Idleb no-data)]]</f>
        <v>6481.1600000000008</v>
      </c>
      <c r="Y22" s="35">
        <f>Table1[[#This Row],[At-Risk FI PIN]]</f>
        <v>0</v>
      </c>
      <c r="Z22" s="36">
        <f>Table1[[#This Row],[Acute PIN 2021]]+Table1[[#This Row],[At-risk PIN 2021
(as Per HNO 2021 - No Change)]]</f>
        <v>6481.1600000000008</v>
      </c>
    </row>
    <row r="23" spans="1:26" x14ac:dyDescent="0.45">
      <c r="A23" s="1" t="s">
        <v>4</v>
      </c>
      <c r="B23" s="1" t="s">
        <v>33</v>
      </c>
      <c r="C23" s="1" t="s">
        <v>45</v>
      </c>
      <c r="D23" s="7" t="s">
        <v>552</v>
      </c>
      <c r="E23" s="1" t="s">
        <v>46</v>
      </c>
      <c r="F23" s="2">
        <v>23150</v>
      </c>
      <c r="G23" s="11">
        <v>13833.189189189188</v>
      </c>
      <c r="H23" s="11">
        <v>872.9679768431987</v>
      </c>
      <c r="I23">
        <v>3</v>
      </c>
      <c r="J23" s="12">
        <v>14706.157166032386</v>
      </c>
      <c r="K23" s="12">
        <v>26487.5</v>
      </c>
      <c r="L23" s="12">
        <v>23150</v>
      </c>
      <c r="M23" s="12">
        <v>3337.5</v>
      </c>
      <c r="N23" s="12">
        <v>4438</v>
      </c>
      <c r="O23" s="12">
        <v>694</v>
      </c>
      <c r="P23" s="12">
        <v>3744</v>
      </c>
      <c r="Q23" s="12">
        <v>17486.339382512189</v>
      </c>
      <c r="R23" s="17">
        <v>0.6601732659749765</v>
      </c>
      <c r="S23" s="17">
        <v>0.59177484217384468</v>
      </c>
      <c r="T23" s="12">
        <v>13833.189189189188</v>
      </c>
      <c r="U23" s="17">
        <v>0.59754596929542925</v>
      </c>
      <c r="V23" s="12">
        <v>3653.1501933230011</v>
      </c>
      <c r="W23" s="17">
        <v>0.13791978077670602</v>
      </c>
      <c r="X23" s="34">
        <f>Table1[[#This Row],['#MYR 2021
Final method
(Idleb no-data)]]</f>
        <v>17486.339382512189</v>
      </c>
      <c r="Y23" s="35">
        <f>Table1[[#This Row],[At-Risk FI PIN]]</f>
        <v>872.9679768431987</v>
      </c>
      <c r="Z23" s="36">
        <f>Table1[[#This Row],[Acute PIN 2021]]+Table1[[#This Row],[At-risk PIN 2021
(as Per HNO 2021 - No Change)]]</f>
        <v>18359.307359355389</v>
      </c>
    </row>
    <row r="24" spans="1:26" x14ac:dyDescent="0.45">
      <c r="A24" s="1" t="s">
        <v>4</v>
      </c>
      <c r="B24" s="1" t="s">
        <v>47</v>
      </c>
      <c r="C24" s="1" t="s">
        <v>47</v>
      </c>
      <c r="D24" s="1" t="s">
        <v>552</v>
      </c>
      <c r="E24" s="1" t="s">
        <v>48</v>
      </c>
      <c r="F24" s="2">
        <v>297497</v>
      </c>
      <c r="G24" s="11">
        <v>280139.07499999995</v>
      </c>
      <c r="H24" s="11">
        <v>23232.080136817192</v>
      </c>
      <c r="I24">
        <v>4</v>
      </c>
      <c r="J24" s="12">
        <v>303371.15513681713</v>
      </c>
      <c r="K24" s="12">
        <v>303021.5</v>
      </c>
      <c r="L24" s="12">
        <v>297497</v>
      </c>
      <c r="M24" s="12">
        <v>5524.5</v>
      </c>
      <c r="N24" s="12">
        <v>162060</v>
      </c>
      <c r="O24" s="12">
        <v>138828</v>
      </c>
      <c r="P24" s="12">
        <v>23232</v>
      </c>
      <c r="Q24" s="12">
        <v>288540.4670954576</v>
      </c>
      <c r="R24" s="17">
        <v>0.95221120315046159</v>
      </c>
      <c r="S24" s="17">
        <v>0.89726958847243821</v>
      </c>
      <c r="T24" s="12">
        <v>280139.07499999995</v>
      </c>
      <c r="U24" s="17">
        <v>0.94165344524482586</v>
      </c>
      <c r="V24" s="12">
        <v>8401.3920954576461</v>
      </c>
      <c r="W24" s="17">
        <v>2.7725399337860997E-2</v>
      </c>
      <c r="X24" s="34">
        <f>Table1[[#This Row],['#MYR 2021
Final method
(Idleb no-data)]]</f>
        <v>288540.4670954576</v>
      </c>
      <c r="Y24" s="35">
        <f>Table1[[#This Row],[At-Risk FI PIN]]</f>
        <v>23232.080136817192</v>
      </c>
      <c r="Z24" s="36">
        <f>Table1[[#This Row],[Acute PIN 2021]]+Table1[[#This Row],[At-risk PIN 2021
(as Per HNO 2021 - No Change)]]</f>
        <v>311772.54723227478</v>
      </c>
    </row>
    <row r="25" spans="1:26" x14ac:dyDescent="0.45">
      <c r="A25" s="1" t="s">
        <v>4</v>
      </c>
      <c r="B25" s="1" t="s">
        <v>47</v>
      </c>
      <c r="C25" s="1" t="s">
        <v>49</v>
      </c>
      <c r="D25" s="7" t="s">
        <v>552</v>
      </c>
      <c r="E25" s="1" t="s">
        <v>50</v>
      </c>
      <c r="F25" s="2">
        <v>103199</v>
      </c>
      <c r="G25" s="11">
        <v>60095.878787878777</v>
      </c>
      <c r="H25" s="11">
        <v>3272.4412163390211</v>
      </c>
      <c r="I25">
        <v>4</v>
      </c>
      <c r="J25" s="12">
        <v>63368.3200042178</v>
      </c>
      <c r="K25" s="12">
        <v>98094</v>
      </c>
      <c r="L25" s="12">
        <v>103199</v>
      </c>
      <c r="M25" s="12">
        <v>-5105</v>
      </c>
      <c r="N25" s="12">
        <v>10959</v>
      </c>
      <c r="O25" s="12">
        <v>10060</v>
      </c>
      <c r="P25" s="12">
        <v>899</v>
      </c>
      <c r="Q25" s="12">
        <v>58350.326332490338</v>
      </c>
      <c r="R25" s="17">
        <v>0.59484093147889106</v>
      </c>
      <c r="S25" s="17">
        <v>0.54388393105514821</v>
      </c>
      <c r="T25" s="12">
        <v>60095.878787878777</v>
      </c>
      <c r="U25" s="17">
        <v>0.58233004959232915</v>
      </c>
      <c r="V25" s="12">
        <v>-1745.5524553884388</v>
      </c>
      <c r="W25" s="17">
        <v>-1.7794691371423723E-2</v>
      </c>
      <c r="X25" s="34">
        <f>Table1[[#This Row],['#MYR 2021
Final method
(Idleb no-data)]]</f>
        <v>58350.326332490338</v>
      </c>
      <c r="Y25" s="35">
        <f>Table1[[#This Row],[At-Risk FI PIN]]</f>
        <v>3272.4412163390211</v>
      </c>
      <c r="Z25" s="36">
        <f>Table1[[#This Row],[Acute PIN 2021]]+Table1[[#This Row],[At-risk PIN 2021
(as Per HNO 2021 - No Change)]]</f>
        <v>61622.767548829361</v>
      </c>
    </row>
    <row r="26" spans="1:26" x14ac:dyDescent="0.45">
      <c r="A26" s="1" t="s">
        <v>4</v>
      </c>
      <c r="B26" s="1" t="s">
        <v>47</v>
      </c>
      <c r="C26" s="1" t="s">
        <v>51</v>
      </c>
      <c r="D26" s="1" t="s">
        <v>552</v>
      </c>
      <c r="E26" s="1" t="s">
        <v>52</v>
      </c>
      <c r="F26" s="2">
        <v>72446</v>
      </c>
      <c r="G26" s="11">
        <v>44878.04</v>
      </c>
      <c r="H26" s="11">
        <v>3063.0177470569383</v>
      </c>
      <c r="I26">
        <v>4</v>
      </c>
      <c r="J26" s="12">
        <v>47941.057747056941</v>
      </c>
      <c r="K26" s="12">
        <v>69826.5</v>
      </c>
      <c r="L26" s="12">
        <v>72446</v>
      </c>
      <c r="M26" s="12">
        <v>-2619.5</v>
      </c>
      <c r="N26" s="12">
        <v>4411</v>
      </c>
      <c r="O26" s="12">
        <v>6808</v>
      </c>
      <c r="P26" s="12">
        <v>-2397</v>
      </c>
      <c r="Q26" s="12">
        <v>40984.211363636357</v>
      </c>
      <c r="R26" s="17">
        <v>0.58694351519317678</v>
      </c>
      <c r="S26" s="17">
        <v>0.55909090909090897</v>
      </c>
      <c r="T26" s="12">
        <v>44878.04</v>
      </c>
      <c r="U26" s="17">
        <v>0.6194688457609806</v>
      </c>
      <c r="V26" s="12">
        <v>-3893.8286363636435</v>
      </c>
      <c r="W26" s="17">
        <v>-5.576433927468287E-2</v>
      </c>
      <c r="X26" s="34">
        <f>Table1[[#This Row],['#MYR 2021
Final method
(Idleb no-data)]]</f>
        <v>40984.211363636357</v>
      </c>
      <c r="Y26" s="35">
        <f>Table1[[#This Row],[At-Risk FI PIN]]</f>
        <v>3063.0177470569383</v>
      </c>
      <c r="Z26" s="36">
        <f>Table1[[#This Row],[Acute PIN 2021]]+Table1[[#This Row],[At-risk PIN 2021
(as Per HNO 2021 - No Change)]]</f>
        <v>44047.229110693297</v>
      </c>
    </row>
    <row r="27" spans="1:26" x14ac:dyDescent="0.45">
      <c r="A27" s="1" t="s">
        <v>4</v>
      </c>
      <c r="B27" s="1" t="s">
        <v>47</v>
      </c>
      <c r="C27" s="1" t="s">
        <v>53</v>
      </c>
      <c r="D27" s="7" t="s">
        <v>552</v>
      </c>
      <c r="E27" s="1" t="s">
        <v>54</v>
      </c>
      <c r="F27" s="2">
        <v>95477</v>
      </c>
      <c r="G27" s="11">
        <v>59627.083333333336</v>
      </c>
      <c r="H27" s="11">
        <v>4625.4641385096429</v>
      </c>
      <c r="I27">
        <v>4</v>
      </c>
      <c r="J27" s="12">
        <v>64252.547471842976</v>
      </c>
      <c r="K27" s="12">
        <v>96482</v>
      </c>
      <c r="L27" s="12">
        <v>95477</v>
      </c>
      <c r="M27" s="12">
        <v>1005</v>
      </c>
      <c r="N27" s="12">
        <v>18031</v>
      </c>
      <c r="O27" s="12">
        <v>19845</v>
      </c>
      <c r="P27" s="12">
        <v>-1814</v>
      </c>
      <c r="Q27" s="12">
        <v>59818.871004292727</v>
      </c>
      <c r="R27" s="17">
        <v>0.62000032134794814</v>
      </c>
      <c r="S27" s="17">
        <v>0.53266205662506183</v>
      </c>
      <c r="T27" s="12">
        <v>59627.083333333336</v>
      </c>
      <c r="U27" s="17">
        <v>0.62451777216851534</v>
      </c>
      <c r="V27" s="12">
        <v>191.78767095939111</v>
      </c>
      <c r="W27" s="17">
        <v>1.9878077875602816E-3</v>
      </c>
      <c r="X27" s="34">
        <f>Table1[[#This Row],['#MYR 2021
Final method
(Idleb no-data)]]</f>
        <v>59818.871004292727</v>
      </c>
      <c r="Y27" s="35">
        <f>Table1[[#This Row],[At-Risk FI PIN]]</f>
        <v>4625.4641385096429</v>
      </c>
      <c r="Z27" s="36">
        <f>Table1[[#This Row],[Acute PIN 2021]]+Table1[[#This Row],[At-risk PIN 2021
(as Per HNO 2021 - No Change)]]</f>
        <v>64444.335142802367</v>
      </c>
    </row>
    <row r="28" spans="1:26" x14ac:dyDescent="0.45">
      <c r="A28" s="1" t="s">
        <v>4</v>
      </c>
      <c r="B28" s="1" t="s">
        <v>47</v>
      </c>
      <c r="C28" s="1" t="s">
        <v>55</v>
      </c>
      <c r="D28" s="1" t="s">
        <v>162</v>
      </c>
      <c r="E28" s="1" t="s">
        <v>56</v>
      </c>
      <c r="F28" s="2">
        <v>45235</v>
      </c>
      <c r="G28" s="11">
        <v>9499.35</v>
      </c>
      <c r="H28" s="11">
        <v>0</v>
      </c>
      <c r="I28">
        <v>3</v>
      </c>
      <c r="J28" s="12">
        <v>9499.35</v>
      </c>
      <c r="K28" s="12">
        <v>48370</v>
      </c>
      <c r="L28" s="12">
        <v>45235</v>
      </c>
      <c r="M28" s="12">
        <v>3135</v>
      </c>
      <c r="N28" s="12">
        <v>0</v>
      </c>
      <c r="O28" s="12">
        <v>0</v>
      </c>
      <c r="P28" s="12">
        <v>0</v>
      </c>
      <c r="Q28" s="12">
        <v>10480.166666666668</v>
      </c>
      <c r="R28" s="17">
        <v>0.2166666666666667</v>
      </c>
      <c r="S28" s="17">
        <v>0.2166666666666667</v>
      </c>
      <c r="T28" s="12">
        <v>9499.35</v>
      </c>
      <c r="U28" s="17">
        <v>0.21000000000000002</v>
      </c>
      <c r="V28" s="12">
        <v>980.81666666666752</v>
      </c>
      <c r="W28" s="17">
        <v>2.0277375783888104E-2</v>
      </c>
      <c r="X28" s="34">
        <f>Table1[[#This Row],['#MYR 2021
Final method
(Idleb no-data)]]</f>
        <v>10480.166666666668</v>
      </c>
      <c r="Y28" s="35">
        <f>Table1[[#This Row],[At-Risk FI PIN]]</f>
        <v>0</v>
      </c>
      <c r="Z28" s="36">
        <f>Table1[[#This Row],[Acute PIN 2021]]+Table1[[#This Row],[At-risk PIN 2021
(as Per HNO 2021 - No Change)]]</f>
        <v>10480.166666666668</v>
      </c>
    </row>
    <row r="29" spans="1:26" x14ac:dyDescent="0.45">
      <c r="A29" s="1" t="s">
        <v>4</v>
      </c>
      <c r="B29" s="1" t="s">
        <v>47</v>
      </c>
      <c r="C29" s="1" t="s">
        <v>57</v>
      </c>
      <c r="D29" s="7" t="s">
        <v>162</v>
      </c>
      <c r="E29" s="1" t="s">
        <v>58</v>
      </c>
      <c r="F29" s="2">
        <v>60733</v>
      </c>
      <c r="G29" s="11">
        <v>12753.93</v>
      </c>
      <c r="H29" s="11">
        <v>0</v>
      </c>
      <c r="I29">
        <v>3</v>
      </c>
      <c r="J29" s="12">
        <v>12753.93</v>
      </c>
      <c r="K29" s="12">
        <v>64007</v>
      </c>
      <c r="L29" s="12">
        <v>60733</v>
      </c>
      <c r="M29" s="12">
        <v>3274</v>
      </c>
      <c r="N29" s="12">
        <v>0</v>
      </c>
      <c r="O29" s="12">
        <v>0</v>
      </c>
      <c r="P29" s="12">
        <v>0</v>
      </c>
      <c r="Q29" s="12">
        <v>13868.183333333332</v>
      </c>
      <c r="R29" s="17">
        <v>0.21666666666666665</v>
      </c>
      <c r="S29" s="17">
        <v>0.21666666666666665</v>
      </c>
      <c r="T29" s="12">
        <v>12753.93</v>
      </c>
      <c r="U29" s="17">
        <v>0.21</v>
      </c>
      <c r="V29" s="12">
        <v>1114.2533333333322</v>
      </c>
      <c r="W29" s="17">
        <v>1.7408304300050498E-2</v>
      </c>
      <c r="X29" s="34">
        <f>Table1[[#This Row],['#MYR 2021
Final method
(Idleb no-data)]]</f>
        <v>13868.183333333332</v>
      </c>
      <c r="Y29" s="35">
        <f>Table1[[#This Row],[At-Risk FI PIN]]</f>
        <v>0</v>
      </c>
      <c r="Z29" s="36">
        <f>Table1[[#This Row],[Acute PIN 2021]]+Table1[[#This Row],[At-risk PIN 2021
(as Per HNO 2021 - No Change)]]</f>
        <v>13868.183333333332</v>
      </c>
    </row>
    <row r="30" spans="1:26" x14ac:dyDescent="0.45">
      <c r="A30" s="1" t="s">
        <v>4</v>
      </c>
      <c r="B30" s="1" t="s">
        <v>59</v>
      </c>
      <c r="C30" s="1" t="s">
        <v>59</v>
      </c>
      <c r="D30" s="1" t="s">
        <v>551</v>
      </c>
      <c r="E30" s="1" t="s">
        <v>60</v>
      </c>
      <c r="F30" s="2">
        <v>259166</v>
      </c>
      <c r="G30" s="11">
        <v>62199.839999999997</v>
      </c>
      <c r="H30" s="11">
        <v>25111.032791583111</v>
      </c>
      <c r="I30">
        <v>3</v>
      </c>
      <c r="J30" s="12">
        <v>87310.872791583111</v>
      </c>
      <c r="K30" s="12">
        <v>306411</v>
      </c>
      <c r="L30" s="12">
        <v>259166</v>
      </c>
      <c r="M30" s="12">
        <v>47245</v>
      </c>
      <c r="N30" s="12">
        <v>0</v>
      </c>
      <c r="O30" s="12">
        <v>0</v>
      </c>
      <c r="P30" s="12">
        <v>0</v>
      </c>
      <c r="Q30" s="12">
        <v>75581.37999999999</v>
      </c>
      <c r="R30" s="17">
        <v>0.24666666666666665</v>
      </c>
      <c r="S30" s="17">
        <v>0.24666666666666665</v>
      </c>
      <c r="T30" s="12">
        <v>62199.839999999997</v>
      </c>
      <c r="U30" s="17">
        <v>0.24</v>
      </c>
      <c r="V30" s="12">
        <v>13381.539999999994</v>
      </c>
      <c r="W30" s="17">
        <v>4.3671865566183958E-2</v>
      </c>
      <c r="X30" s="34">
        <f>Table1[[#This Row],['#MYR 2021
Final method
(Idleb no-data)]]</f>
        <v>75581.37999999999</v>
      </c>
      <c r="Y30" s="35">
        <f>Table1[[#This Row],[At-Risk FI PIN]]</f>
        <v>25111.032791583111</v>
      </c>
      <c r="Z30" s="36">
        <f>Table1[[#This Row],[Acute PIN 2021]]+Table1[[#This Row],[At-risk PIN 2021
(as Per HNO 2021 - No Change)]]</f>
        <v>100692.4127915831</v>
      </c>
    </row>
    <row r="31" spans="1:26" x14ac:dyDescent="0.45">
      <c r="A31" s="1" t="s">
        <v>4</v>
      </c>
      <c r="B31" s="1" t="s">
        <v>59</v>
      </c>
      <c r="C31" s="1" t="s">
        <v>61</v>
      </c>
      <c r="D31" s="7" t="s">
        <v>551</v>
      </c>
      <c r="E31" s="1" t="s">
        <v>62</v>
      </c>
      <c r="F31" s="2">
        <v>53343</v>
      </c>
      <c r="G31" s="11">
        <v>28557.363636363636</v>
      </c>
      <c r="H31" s="11">
        <v>2819.1783480326421</v>
      </c>
      <c r="I31">
        <v>3</v>
      </c>
      <c r="J31" s="12">
        <v>31376.541984396277</v>
      </c>
      <c r="K31" s="12">
        <v>58505</v>
      </c>
      <c r="L31" s="12">
        <v>53343</v>
      </c>
      <c r="M31" s="12">
        <v>5162</v>
      </c>
      <c r="N31" s="12">
        <v>0</v>
      </c>
      <c r="O31" s="12">
        <v>0</v>
      </c>
      <c r="P31" s="12">
        <v>0</v>
      </c>
      <c r="Q31" s="12">
        <v>31710.891919191923</v>
      </c>
      <c r="R31" s="17">
        <v>0.54202020202020207</v>
      </c>
      <c r="S31" s="17">
        <v>0.54202020202020207</v>
      </c>
      <c r="T31" s="12">
        <v>28557.363636363636</v>
      </c>
      <c r="U31" s="17">
        <v>0.53535353535353536</v>
      </c>
      <c r="V31" s="12">
        <v>3153.528282828287</v>
      </c>
      <c r="W31" s="17">
        <v>5.3901859376605195E-2</v>
      </c>
      <c r="X31" s="34">
        <f>Table1[[#This Row],['#MYR 2021
Final method
(Idleb no-data)]]</f>
        <v>31710.891919191923</v>
      </c>
      <c r="Y31" s="35">
        <f>Table1[[#This Row],[At-Risk FI PIN]]</f>
        <v>2819.1783480326421</v>
      </c>
      <c r="Z31" s="36">
        <f>Table1[[#This Row],[Acute PIN 2021]]+Table1[[#This Row],[At-risk PIN 2021
(as Per HNO 2021 - No Change)]]</f>
        <v>34530.070267224568</v>
      </c>
    </row>
    <row r="32" spans="1:26" x14ac:dyDescent="0.45">
      <c r="A32" s="1" t="s">
        <v>4</v>
      </c>
      <c r="B32" s="1" t="s">
        <v>59</v>
      </c>
      <c r="C32" s="1" t="s">
        <v>63</v>
      </c>
      <c r="D32" s="1" t="s">
        <v>551</v>
      </c>
      <c r="E32" s="1" t="s">
        <v>64</v>
      </c>
      <c r="F32" s="2">
        <v>76620</v>
      </c>
      <c r="G32" s="11">
        <v>40225.5</v>
      </c>
      <c r="H32" s="11">
        <v>6013.3116972048383</v>
      </c>
      <c r="I32">
        <v>4</v>
      </c>
      <c r="J32" s="12">
        <v>46238.811697204837</v>
      </c>
      <c r="K32" s="12">
        <v>87420</v>
      </c>
      <c r="L32" s="12">
        <v>76620</v>
      </c>
      <c r="M32" s="12">
        <v>10800</v>
      </c>
      <c r="N32" s="12">
        <v>0</v>
      </c>
      <c r="O32" s="12">
        <v>0</v>
      </c>
      <c r="P32" s="12">
        <v>0</v>
      </c>
      <c r="Q32" s="12">
        <v>46478.3</v>
      </c>
      <c r="R32" s="17">
        <v>0.53166666666666673</v>
      </c>
      <c r="S32" s="17">
        <v>0.53166666666666673</v>
      </c>
      <c r="T32" s="12">
        <v>40225.5</v>
      </c>
      <c r="U32" s="17">
        <v>0.52500000000000002</v>
      </c>
      <c r="V32" s="12">
        <v>6252.8000000000029</v>
      </c>
      <c r="W32" s="17">
        <v>7.1525966598032523E-2</v>
      </c>
      <c r="X32" s="34">
        <f>Table1[[#This Row],['#MYR 2021
Final method
(Idleb no-data)]]</f>
        <v>46478.3</v>
      </c>
      <c r="Y32" s="35">
        <f>Table1[[#This Row],[At-Risk FI PIN]]</f>
        <v>6013.3116972048383</v>
      </c>
      <c r="Z32" s="36">
        <f>Table1[[#This Row],[Acute PIN 2021]]+Table1[[#This Row],[At-risk PIN 2021
(as Per HNO 2021 - No Change)]]</f>
        <v>52491.61169720484</v>
      </c>
    </row>
    <row r="33" spans="1:26" x14ac:dyDescent="0.45">
      <c r="A33" s="1" t="s">
        <v>4</v>
      </c>
      <c r="B33" s="1" t="s">
        <v>59</v>
      </c>
      <c r="C33" s="1" t="s">
        <v>65</v>
      </c>
      <c r="D33" s="7" t="s">
        <v>551</v>
      </c>
      <c r="E33" s="1" t="s">
        <v>66</v>
      </c>
      <c r="F33" s="2">
        <v>23100</v>
      </c>
      <c r="G33" s="11">
        <v>14437.5</v>
      </c>
      <c r="H33" s="11">
        <v>5438.8214645822927</v>
      </c>
      <c r="I33">
        <v>4</v>
      </c>
      <c r="J33" s="12">
        <v>19876.321464582292</v>
      </c>
      <c r="K33" s="12">
        <v>39250</v>
      </c>
      <c r="L33" s="12">
        <v>23100</v>
      </c>
      <c r="M33" s="12">
        <v>16150</v>
      </c>
      <c r="N33" s="12">
        <v>0</v>
      </c>
      <c r="O33" s="12">
        <v>0</v>
      </c>
      <c r="P33" s="12">
        <v>0</v>
      </c>
      <c r="Q33" s="12">
        <v>24792.916666666668</v>
      </c>
      <c r="R33" s="17">
        <v>0.63166666666666671</v>
      </c>
      <c r="S33" s="17">
        <v>0.63166666666666671</v>
      </c>
      <c r="T33" s="12">
        <v>14437.5</v>
      </c>
      <c r="U33" s="17">
        <v>0.625</v>
      </c>
      <c r="V33" s="12">
        <v>10355.416666666668</v>
      </c>
      <c r="W33" s="17">
        <v>0.26383227176220808</v>
      </c>
      <c r="X33" s="34">
        <f>Table1[[#This Row],['#MYR 2021
Final method
(Idleb no-data)]]</f>
        <v>24792.916666666668</v>
      </c>
      <c r="Y33" s="35">
        <f>Table1[[#This Row],[At-Risk FI PIN]]</f>
        <v>5438.8214645822927</v>
      </c>
      <c r="Z33" s="36">
        <f>Table1[[#This Row],[Acute PIN 2021]]+Table1[[#This Row],[At-risk PIN 2021
(as Per HNO 2021 - No Change)]]</f>
        <v>30231.73813124896</v>
      </c>
    </row>
    <row r="34" spans="1:26" x14ac:dyDescent="0.45">
      <c r="A34" s="1" t="s">
        <v>4</v>
      </c>
      <c r="B34" s="1" t="s">
        <v>67</v>
      </c>
      <c r="C34" s="1" t="s">
        <v>67</v>
      </c>
      <c r="D34" s="1" t="s">
        <v>551</v>
      </c>
      <c r="E34" s="1" t="s">
        <v>68</v>
      </c>
      <c r="F34" s="2">
        <v>87129</v>
      </c>
      <c r="G34" s="11">
        <v>87129</v>
      </c>
      <c r="H34" s="11">
        <v>0</v>
      </c>
      <c r="I34">
        <v>4</v>
      </c>
      <c r="J34" s="12">
        <v>87129</v>
      </c>
      <c r="K34" s="12">
        <v>87572</v>
      </c>
      <c r="L34" s="12">
        <v>87129</v>
      </c>
      <c r="M34" s="12">
        <v>443</v>
      </c>
      <c r="N34" s="12">
        <v>0</v>
      </c>
      <c r="O34" s="12">
        <v>0</v>
      </c>
      <c r="P34" s="12">
        <v>0</v>
      </c>
      <c r="Q34" s="12">
        <v>87572</v>
      </c>
      <c r="R34" s="17">
        <v>1</v>
      </c>
      <c r="S34" s="17">
        <v>1</v>
      </c>
      <c r="T34" s="12">
        <v>87129</v>
      </c>
      <c r="U34" s="17">
        <v>1</v>
      </c>
      <c r="V34" s="12">
        <v>443</v>
      </c>
      <c r="W34" s="17">
        <v>5.0586945599049929E-3</v>
      </c>
      <c r="X34" s="34">
        <f>Table1[[#This Row],['#MYR 2021
Final method
(Idleb no-data)]]</f>
        <v>87572</v>
      </c>
      <c r="Y34" s="35">
        <f>Table1[[#This Row],[At-Risk FI PIN]]</f>
        <v>0</v>
      </c>
      <c r="Z34" s="36">
        <f>Table1[[#This Row],[Acute PIN 2021]]+Table1[[#This Row],[At-risk PIN 2021
(as Per HNO 2021 - No Change)]]</f>
        <v>87572</v>
      </c>
    </row>
    <row r="35" spans="1:26" x14ac:dyDescent="0.45">
      <c r="A35" s="1" t="s">
        <v>4</v>
      </c>
      <c r="B35" s="1" t="s">
        <v>67</v>
      </c>
      <c r="C35" s="1" t="s">
        <v>69</v>
      </c>
      <c r="D35" s="7" t="s">
        <v>551</v>
      </c>
      <c r="E35" s="1" t="s">
        <v>70</v>
      </c>
      <c r="F35" s="2">
        <v>16079</v>
      </c>
      <c r="G35" s="11">
        <v>16079</v>
      </c>
      <c r="H35" s="11">
        <v>0</v>
      </c>
      <c r="I35">
        <v>4</v>
      </c>
      <c r="J35" s="12">
        <v>16079</v>
      </c>
      <c r="K35" s="12">
        <v>16064</v>
      </c>
      <c r="L35" s="12">
        <v>16079</v>
      </c>
      <c r="M35" s="12">
        <v>-15</v>
      </c>
      <c r="N35" s="12">
        <v>0</v>
      </c>
      <c r="O35" s="12">
        <v>0</v>
      </c>
      <c r="P35" s="12">
        <v>0</v>
      </c>
      <c r="Q35" s="12">
        <v>16064</v>
      </c>
      <c r="R35" s="17">
        <v>1</v>
      </c>
      <c r="S35" s="17">
        <v>1</v>
      </c>
      <c r="T35" s="12">
        <v>16079</v>
      </c>
      <c r="U35" s="17">
        <v>1</v>
      </c>
      <c r="V35" s="12">
        <v>-15</v>
      </c>
      <c r="W35" s="17">
        <v>-9.3376494023904386E-4</v>
      </c>
      <c r="X35" s="34">
        <f>Table1[[#This Row],['#MYR 2021
Final method
(Idleb no-data)]]</f>
        <v>16064</v>
      </c>
      <c r="Y35" s="35">
        <f>Table1[[#This Row],[At-Risk FI PIN]]</f>
        <v>0</v>
      </c>
      <c r="Z35" s="36">
        <f>Table1[[#This Row],[Acute PIN 2021]]+Table1[[#This Row],[At-risk PIN 2021
(as Per HNO 2021 - No Change)]]</f>
        <v>16064</v>
      </c>
    </row>
    <row r="36" spans="1:26" x14ac:dyDescent="0.45">
      <c r="A36" s="1" t="s">
        <v>4</v>
      </c>
      <c r="B36" s="1" t="s">
        <v>67</v>
      </c>
      <c r="C36" s="1" t="s">
        <v>71</v>
      </c>
      <c r="D36" s="1" t="s">
        <v>551</v>
      </c>
      <c r="E36" s="1" t="s">
        <v>72</v>
      </c>
      <c r="F36" s="2">
        <v>42388</v>
      </c>
      <c r="G36" s="11">
        <v>42388</v>
      </c>
      <c r="H36" s="11">
        <v>0</v>
      </c>
      <c r="I36">
        <v>4</v>
      </c>
      <c r="J36" s="12">
        <v>42388</v>
      </c>
      <c r="K36" s="12">
        <v>51638</v>
      </c>
      <c r="L36" s="12">
        <v>42388</v>
      </c>
      <c r="M36" s="12">
        <v>9250</v>
      </c>
      <c r="N36" s="12">
        <v>0</v>
      </c>
      <c r="O36" s="12">
        <v>0</v>
      </c>
      <c r="P36" s="12">
        <v>0</v>
      </c>
      <c r="Q36" s="12">
        <v>51638</v>
      </c>
      <c r="R36" s="17">
        <v>1</v>
      </c>
      <c r="S36" s="17">
        <v>1</v>
      </c>
      <c r="T36" s="12">
        <v>42388</v>
      </c>
      <c r="U36" s="17">
        <v>1</v>
      </c>
      <c r="V36" s="12">
        <v>9250</v>
      </c>
      <c r="W36" s="17">
        <v>0.17913164723653124</v>
      </c>
      <c r="X36" s="34">
        <f>Table1[[#This Row],['#MYR 2021
Final method
(Idleb no-data)]]</f>
        <v>51638</v>
      </c>
      <c r="Y36" s="35">
        <f>Table1[[#This Row],[At-Risk FI PIN]]</f>
        <v>0</v>
      </c>
      <c r="Z36" s="36">
        <f>Table1[[#This Row],[Acute PIN 2021]]+Table1[[#This Row],[At-risk PIN 2021
(as Per HNO 2021 - No Change)]]</f>
        <v>51638</v>
      </c>
    </row>
    <row r="37" spans="1:26" x14ac:dyDescent="0.45">
      <c r="A37" s="1" t="s">
        <v>4</v>
      </c>
      <c r="B37" s="1" t="s">
        <v>73</v>
      </c>
      <c r="C37" s="1" t="s">
        <v>73</v>
      </c>
      <c r="D37" s="7" t="s">
        <v>162</v>
      </c>
      <c r="E37" s="1" t="s">
        <v>74</v>
      </c>
      <c r="F37" s="2">
        <v>39199</v>
      </c>
      <c r="G37" s="11">
        <v>16071.590000000002</v>
      </c>
      <c r="H37" s="11">
        <v>410.19021181368214</v>
      </c>
      <c r="I37">
        <v>3</v>
      </c>
      <c r="J37" s="12">
        <v>16481.780211813682</v>
      </c>
      <c r="K37" s="12">
        <v>39019</v>
      </c>
      <c r="L37" s="12">
        <v>39199</v>
      </c>
      <c r="M37" s="12">
        <v>-180</v>
      </c>
      <c r="N37" s="12">
        <v>0</v>
      </c>
      <c r="O37" s="12">
        <v>0</v>
      </c>
      <c r="P37" s="12">
        <v>0</v>
      </c>
      <c r="Q37" s="12">
        <v>16257.916666666668</v>
      </c>
      <c r="R37" s="17">
        <v>0.41666666666666669</v>
      </c>
      <c r="S37" s="17">
        <v>0.41666666666666669</v>
      </c>
      <c r="T37" s="12">
        <v>16071.590000000002</v>
      </c>
      <c r="U37" s="17">
        <v>0.41000000000000003</v>
      </c>
      <c r="V37" s="12">
        <v>186.32666666666591</v>
      </c>
      <c r="W37" s="17">
        <v>4.7752804189411802E-3</v>
      </c>
      <c r="X37" s="34">
        <f>Table1[[#This Row],['#MYR 2021
Final method
(Idleb no-data)]]</f>
        <v>16257.916666666668</v>
      </c>
      <c r="Y37" s="35">
        <f>Table1[[#This Row],[At-Risk FI PIN]]</f>
        <v>410.19021181368214</v>
      </c>
      <c r="Z37" s="36">
        <f>Table1[[#This Row],[Acute PIN 2021]]+Table1[[#This Row],[At-risk PIN 2021
(as Per HNO 2021 - No Change)]]</f>
        <v>16668.10687848035</v>
      </c>
    </row>
    <row r="38" spans="1:26" x14ac:dyDescent="0.45">
      <c r="A38" s="1" t="s">
        <v>4</v>
      </c>
      <c r="B38" s="1" t="s">
        <v>73</v>
      </c>
      <c r="C38" s="1" t="s">
        <v>75</v>
      </c>
      <c r="D38" s="1" t="s">
        <v>162</v>
      </c>
      <c r="E38" s="1" t="s">
        <v>76</v>
      </c>
      <c r="F38" s="2">
        <v>2155</v>
      </c>
      <c r="G38" s="11">
        <v>1486.9499999999998</v>
      </c>
      <c r="H38" s="11">
        <v>0</v>
      </c>
      <c r="I38">
        <v>3</v>
      </c>
      <c r="J38" s="12">
        <v>1486.9499999999998</v>
      </c>
      <c r="K38" s="12">
        <v>2155</v>
      </c>
      <c r="L38" s="12">
        <v>2155</v>
      </c>
      <c r="M38" s="12">
        <v>0</v>
      </c>
      <c r="N38" s="12">
        <v>0</v>
      </c>
      <c r="O38" s="12">
        <v>0</v>
      </c>
      <c r="P38" s="12">
        <v>0</v>
      </c>
      <c r="Q38" s="12">
        <v>1501.3166666666666</v>
      </c>
      <c r="R38" s="17">
        <v>0.69666666666666666</v>
      </c>
      <c r="S38" s="17">
        <v>0.69666666666666666</v>
      </c>
      <c r="T38" s="12">
        <v>1486.9499999999998</v>
      </c>
      <c r="U38" s="17">
        <v>0.69</v>
      </c>
      <c r="V38" s="12">
        <v>14.366666666666788</v>
      </c>
      <c r="W38" s="17">
        <v>6.6666666666667226E-3</v>
      </c>
      <c r="X38" s="34">
        <f>Table1[[#This Row],['#MYR 2021
Final method
(Idleb no-data)]]</f>
        <v>1501.3166666666666</v>
      </c>
      <c r="Y38" s="35">
        <f>Table1[[#This Row],[At-Risk FI PIN]]</f>
        <v>0</v>
      </c>
      <c r="Z38" s="36">
        <f>Table1[[#This Row],[Acute PIN 2021]]+Table1[[#This Row],[At-risk PIN 2021
(as Per HNO 2021 - No Change)]]</f>
        <v>1501.3166666666666</v>
      </c>
    </row>
    <row r="39" spans="1:26" x14ac:dyDescent="0.45">
      <c r="A39" s="1" t="s">
        <v>4</v>
      </c>
      <c r="B39" s="1" t="s">
        <v>73</v>
      </c>
      <c r="C39" s="1" t="s">
        <v>77</v>
      </c>
      <c r="D39" s="7" t="s">
        <v>162</v>
      </c>
      <c r="E39" s="1" t="s">
        <v>78</v>
      </c>
      <c r="F39" s="2">
        <v>559</v>
      </c>
      <c r="G39" s="11">
        <v>385.71</v>
      </c>
      <c r="H39" s="11">
        <v>0</v>
      </c>
      <c r="I39">
        <v>4</v>
      </c>
      <c r="J39" s="12">
        <v>385.71</v>
      </c>
      <c r="K39" s="12">
        <v>560</v>
      </c>
      <c r="L39" s="12">
        <v>559</v>
      </c>
      <c r="M39" s="12">
        <v>1</v>
      </c>
      <c r="N39" s="12">
        <v>0</v>
      </c>
      <c r="O39" s="12">
        <v>0</v>
      </c>
      <c r="P39" s="12">
        <v>0</v>
      </c>
      <c r="Q39" s="12">
        <v>390.13333333333333</v>
      </c>
      <c r="R39" s="17">
        <v>0.69666666666666666</v>
      </c>
      <c r="S39" s="17">
        <v>0.69666666666666666</v>
      </c>
      <c r="T39" s="12">
        <v>385.71</v>
      </c>
      <c r="U39" s="17">
        <v>0.69</v>
      </c>
      <c r="V39" s="12">
        <v>4.4233333333333462</v>
      </c>
      <c r="W39" s="17">
        <v>7.8988095238095475E-3</v>
      </c>
      <c r="X39" s="34">
        <f>Table1[[#This Row],['#MYR 2021
Final method
(Idleb no-data)]]</f>
        <v>390.13333333333333</v>
      </c>
      <c r="Y39" s="35">
        <f>Table1[[#This Row],[At-Risk FI PIN]]</f>
        <v>0</v>
      </c>
      <c r="Z39" s="36">
        <f>Table1[[#This Row],[Acute PIN 2021]]+Table1[[#This Row],[At-risk PIN 2021
(as Per HNO 2021 - No Change)]]</f>
        <v>390.13333333333333</v>
      </c>
    </row>
    <row r="40" spans="1:26" x14ac:dyDescent="0.45">
      <c r="A40" s="1" t="s">
        <v>4</v>
      </c>
      <c r="B40" s="1" t="s">
        <v>73</v>
      </c>
      <c r="C40" s="1" t="s">
        <v>79</v>
      </c>
      <c r="D40" s="1" t="s">
        <v>162</v>
      </c>
      <c r="E40" s="1" t="s">
        <v>80</v>
      </c>
      <c r="F40" s="2">
        <v>220</v>
      </c>
      <c r="G40" s="11">
        <v>151.79999999999998</v>
      </c>
      <c r="H40" s="11">
        <v>0</v>
      </c>
      <c r="I40">
        <v>4</v>
      </c>
      <c r="J40" s="12">
        <v>151.79999999999998</v>
      </c>
      <c r="K40" s="12">
        <v>220</v>
      </c>
      <c r="L40" s="12">
        <v>220</v>
      </c>
      <c r="M40" s="12">
        <v>0</v>
      </c>
      <c r="N40" s="12">
        <v>0</v>
      </c>
      <c r="O40" s="12">
        <v>0</v>
      </c>
      <c r="P40" s="12">
        <v>0</v>
      </c>
      <c r="Q40" s="12">
        <v>153.26666666666665</v>
      </c>
      <c r="R40" s="17">
        <v>0.69666666666666655</v>
      </c>
      <c r="S40" s="17">
        <v>0.69666666666666655</v>
      </c>
      <c r="T40" s="12">
        <v>151.79999999999998</v>
      </c>
      <c r="U40" s="17">
        <v>0.69</v>
      </c>
      <c r="V40" s="12">
        <v>1.4666666666666686</v>
      </c>
      <c r="W40" s="17">
        <v>6.6666666666666749E-3</v>
      </c>
      <c r="X40" s="34">
        <f>Table1[[#This Row],['#MYR 2021
Final method
(Idleb no-data)]]</f>
        <v>153.26666666666665</v>
      </c>
      <c r="Y40" s="35">
        <f>Table1[[#This Row],[At-Risk FI PIN]]</f>
        <v>0</v>
      </c>
      <c r="Z40" s="36">
        <f>Table1[[#This Row],[Acute PIN 2021]]+Table1[[#This Row],[At-risk PIN 2021
(as Per HNO 2021 - No Change)]]</f>
        <v>153.26666666666665</v>
      </c>
    </row>
    <row r="41" spans="1:26" x14ac:dyDescent="0.45">
      <c r="A41" s="1" t="s">
        <v>4</v>
      </c>
      <c r="B41" s="1" t="s">
        <v>81</v>
      </c>
      <c r="C41" s="1" t="s">
        <v>81</v>
      </c>
      <c r="D41" s="7" t="s">
        <v>552</v>
      </c>
      <c r="E41" s="1" t="s">
        <v>82</v>
      </c>
      <c r="F41" s="2">
        <v>72445</v>
      </c>
      <c r="G41" s="11">
        <v>48870.400000000001</v>
      </c>
      <c r="H41" s="11">
        <v>2297.2316002837274</v>
      </c>
      <c r="I41">
        <v>3</v>
      </c>
      <c r="J41" s="12">
        <v>51167.631600283727</v>
      </c>
      <c r="K41" s="12">
        <v>84527</v>
      </c>
      <c r="L41" s="12">
        <v>72445</v>
      </c>
      <c r="M41" s="12">
        <v>12082</v>
      </c>
      <c r="N41" s="12">
        <v>36868</v>
      </c>
      <c r="O41" s="12">
        <v>33154</v>
      </c>
      <c r="P41" s="12">
        <v>3714</v>
      </c>
      <c r="Q41" s="12">
        <v>56292.65303030303</v>
      </c>
      <c r="R41" s="17">
        <v>0.66597244703234504</v>
      </c>
      <c r="S41" s="17">
        <v>0.40757575757575759</v>
      </c>
      <c r="T41" s="12">
        <v>48870.400000000001</v>
      </c>
      <c r="U41" s="17">
        <v>0.67458623783559946</v>
      </c>
      <c r="V41" s="12">
        <v>7422.2530303030289</v>
      </c>
      <c r="W41" s="17">
        <v>8.7809256572491973E-2</v>
      </c>
      <c r="X41" s="34">
        <f>Table1[[#This Row],['#MYR 2021
Final method
(Idleb no-data)]]</f>
        <v>56292.65303030303</v>
      </c>
      <c r="Y41" s="35">
        <f>Table1[[#This Row],[At-Risk FI PIN]]</f>
        <v>2297.2316002837274</v>
      </c>
      <c r="Z41" s="36">
        <f>Table1[[#This Row],[Acute PIN 2021]]+Table1[[#This Row],[At-risk PIN 2021
(as Per HNO 2021 - No Change)]]</f>
        <v>58589.884630586756</v>
      </c>
    </row>
    <row r="42" spans="1:26" x14ac:dyDescent="0.45">
      <c r="A42" s="1" t="s">
        <v>4</v>
      </c>
      <c r="B42" s="1" t="s">
        <v>81</v>
      </c>
      <c r="C42" s="1" t="s">
        <v>83</v>
      </c>
      <c r="D42" s="1" t="s">
        <v>552</v>
      </c>
      <c r="E42" s="1" t="s">
        <v>84</v>
      </c>
      <c r="F42" s="2">
        <v>34232</v>
      </c>
      <c r="G42" s="11">
        <v>14988.93</v>
      </c>
      <c r="H42" s="11">
        <v>0</v>
      </c>
      <c r="I42">
        <v>4</v>
      </c>
      <c r="J42" s="12">
        <v>14988.93</v>
      </c>
      <c r="K42" s="12">
        <v>29606</v>
      </c>
      <c r="L42" s="12">
        <v>34232</v>
      </c>
      <c r="M42" s="12">
        <v>-4626</v>
      </c>
      <c r="N42" s="12">
        <v>10852</v>
      </c>
      <c r="O42" s="12">
        <v>5511</v>
      </c>
      <c r="P42" s="12">
        <v>5341</v>
      </c>
      <c r="Q42" s="12">
        <v>17165.846666666665</v>
      </c>
      <c r="R42" s="17">
        <v>0.57980972325429525</v>
      </c>
      <c r="S42" s="17">
        <v>0.33666666666666656</v>
      </c>
      <c r="T42" s="12">
        <v>14988.93</v>
      </c>
      <c r="U42" s="17">
        <v>0.43786311053984578</v>
      </c>
      <c r="V42" s="12">
        <v>2176.9166666666642</v>
      </c>
      <c r="W42" s="17">
        <v>7.3529577337926921E-2</v>
      </c>
      <c r="X42" s="34">
        <f>Table1[[#This Row],['#MYR 2021
Final method
(Idleb no-data)]]</f>
        <v>17165.846666666665</v>
      </c>
      <c r="Y42" s="35">
        <f>Table1[[#This Row],[At-Risk FI PIN]]</f>
        <v>0</v>
      </c>
      <c r="Z42" s="36">
        <f>Table1[[#This Row],[Acute PIN 2021]]+Table1[[#This Row],[At-risk PIN 2021
(as Per HNO 2021 - No Change)]]</f>
        <v>17165.846666666665</v>
      </c>
    </row>
    <row r="43" spans="1:26" x14ac:dyDescent="0.45">
      <c r="A43" s="1" t="s">
        <v>85</v>
      </c>
      <c r="B43" s="1" t="s">
        <v>85</v>
      </c>
      <c r="C43" s="1" t="s">
        <v>85</v>
      </c>
      <c r="D43" s="7" t="s">
        <v>551</v>
      </c>
      <c r="E43" s="1" t="s">
        <v>86</v>
      </c>
      <c r="F43" s="2">
        <v>276378.95999999996</v>
      </c>
      <c r="G43" s="11">
        <v>222099.21997790053</v>
      </c>
      <c r="H43" s="11">
        <v>22689.506636051032</v>
      </c>
      <c r="I43">
        <v>4</v>
      </c>
      <c r="J43" s="12">
        <v>244788.72661395156</v>
      </c>
      <c r="K43" s="12">
        <v>281015</v>
      </c>
      <c r="L43" s="12">
        <v>276378.95999999996</v>
      </c>
      <c r="M43" s="12">
        <v>4636.0400000000373</v>
      </c>
      <c r="N43" s="12">
        <v>28823</v>
      </c>
      <c r="O43" s="12">
        <v>85284</v>
      </c>
      <c r="P43" s="12">
        <v>-56461</v>
      </c>
      <c r="Q43" s="12">
        <v>221149.85622429967</v>
      </c>
      <c r="R43" s="17">
        <v>0.78696815552301358</v>
      </c>
      <c r="S43" s="17">
        <v>0.76262076602072892</v>
      </c>
      <c r="T43" s="12">
        <v>222099.21997790053</v>
      </c>
      <c r="U43" s="17">
        <v>0.80360393561760479</v>
      </c>
      <c r="V43" s="12">
        <v>-949.36375360086095</v>
      </c>
      <c r="W43" s="17">
        <v>-3.3783383577419743E-3</v>
      </c>
      <c r="X43" s="34">
        <f>Table1[[#This Row],['#MYR 2021
Final method
(Idleb no-data)]]</f>
        <v>221149.85622429967</v>
      </c>
      <c r="Y43" s="35">
        <f>Table1[[#This Row],[At-Risk FI PIN]]</f>
        <v>22689.506636051032</v>
      </c>
      <c r="Z43" s="36">
        <f>Table1[[#This Row],[Acute PIN 2021]]+Table1[[#This Row],[At-risk PIN 2021
(as Per HNO 2021 - No Change)]]</f>
        <v>243839.36286035069</v>
      </c>
    </row>
    <row r="44" spans="1:26" x14ac:dyDescent="0.45">
      <c r="A44" s="1" t="s">
        <v>85</v>
      </c>
      <c r="B44" s="1" t="s">
        <v>85</v>
      </c>
      <c r="C44" s="1" t="s">
        <v>87</v>
      </c>
      <c r="D44" s="1" t="s">
        <v>551</v>
      </c>
      <c r="E44" s="1" t="s">
        <v>88</v>
      </c>
      <c r="F44" s="2">
        <v>53658.02</v>
      </c>
      <c r="G44" s="11">
        <v>13008.004848484848</v>
      </c>
      <c r="H44" s="11">
        <v>5671.6543194909345</v>
      </c>
      <c r="I44">
        <v>3</v>
      </c>
      <c r="J44" s="12">
        <v>18679.659167975784</v>
      </c>
      <c r="K44" s="12">
        <v>52207</v>
      </c>
      <c r="L44" s="12">
        <v>53658.02</v>
      </c>
      <c r="M44" s="12">
        <v>-1451.0199999999968</v>
      </c>
      <c r="N44" s="12">
        <v>0</v>
      </c>
      <c r="O44" s="12">
        <v>0</v>
      </c>
      <c r="P44" s="12">
        <v>0</v>
      </c>
      <c r="Q44" s="12">
        <v>15092.569090909092</v>
      </c>
      <c r="R44" s="17">
        <v>0.28909090909090912</v>
      </c>
      <c r="S44" s="17">
        <v>0.28909090909090912</v>
      </c>
      <c r="T44" s="12">
        <v>13008.004848484848</v>
      </c>
      <c r="U44" s="17">
        <v>0.24242424242424243</v>
      </c>
      <c r="V44" s="12">
        <v>2084.5642424242433</v>
      </c>
      <c r="W44" s="17">
        <v>3.9928826449024908E-2</v>
      </c>
      <c r="X44" s="34">
        <f>Table1[[#This Row],['#MYR 2021
Final method
(Idleb no-data)]]</f>
        <v>15092.569090909092</v>
      </c>
      <c r="Y44" s="35">
        <f>Table1[[#This Row],[At-Risk FI PIN]]</f>
        <v>5671.6543194909345</v>
      </c>
      <c r="Z44" s="36">
        <f>Table1[[#This Row],[Acute PIN 2021]]+Table1[[#This Row],[At-risk PIN 2021
(as Per HNO 2021 - No Change)]]</f>
        <v>20764.223410400027</v>
      </c>
    </row>
    <row r="45" spans="1:26" x14ac:dyDescent="0.45">
      <c r="A45" s="1" t="s">
        <v>85</v>
      </c>
      <c r="B45" s="1" t="s">
        <v>85</v>
      </c>
      <c r="C45" s="1" t="s">
        <v>89</v>
      </c>
      <c r="D45" s="7" t="s">
        <v>551</v>
      </c>
      <c r="E45" s="1" t="s">
        <v>90</v>
      </c>
      <c r="F45" s="2">
        <v>41661.999999999993</v>
      </c>
      <c r="G45" s="11">
        <v>10415.499999999998</v>
      </c>
      <c r="H45" s="11">
        <v>0</v>
      </c>
      <c r="I45">
        <v>4</v>
      </c>
      <c r="J45" s="12">
        <v>10415.499999999998</v>
      </c>
      <c r="K45" s="12">
        <v>37498</v>
      </c>
      <c r="L45" s="12">
        <v>41661.999999999993</v>
      </c>
      <c r="M45" s="12">
        <v>-4163.9999999999927</v>
      </c>
      <c r="N45" s="12">
        <v>0</v>
      </c>
      <c r="O45" s="12">
        <v>0</v>
      </c>
      <c r="P45" s="12">
        <v>0</v>
      </c>
      <c r="Q45" s="12">
        <v>11124.406666666668</v>
      </c>
      <c r="R45" s="17">
        <v>0.29666666666666669</v>
      </c>
      <c r="S45" s="17">
        <v>0.29666666666666669</v>
      </c>
      <c r="T45" s="12">
        <v>10415.499999999998</v>
      </c>
      <c r="U45" s="17">
        <v>0.25</v>
      </c>
      <c r="V45" s="12">
        <v>708.90666666666948</v>
      </c>
      <c r="W45" s="17">
        <v>1.8905186054367418E-2</v>
      </c>
      <c r="X45" s="34">
        <f>Table1[[#This Row],['#MYR 2021
Final method
(Idleb no-data)]]</f>
        <v>11124.406666666668</v>
      </c>
      <c r="Y45" s="35">
        <f>Table1[[#This Row],[At-Risk FI PIN]]</f>
        <v>0</v>
      </c>
      <c r="Z45" s="36">
        <f>Table1[[#This Row],[Acute PIN 2021]]+Table1[[#This Row],[At-risk PIN 2021
(as Per HNO 2021 - No Change)]]</f>
        <v>11124.406666666668</v>
      </c>
    </row>
    <row r="46" spans="1:26" x14ac:dyDescent="0.45">
      <c r="A46" s="1" t="s">
        <v>85</v>
      </c>
      <c r="B46" s="1" t="s">
        <v>85</v>
      </c>
      <c r="C46" s="1" t="s">
        <v>91</v>
      </c>
      <c r="D46" s="1" t="s">
        <v>551</v>
      </c>
      <c r="E46" s="1" t="s">
        <v>92</v>
      </c>
      <c r="F46" s="2">
        <v>24129.74</v>
      </c>
      <c r="G46" s="11">
        <v>9893.1934000000001</v>
      </c>
      <c r="H46" s="11">
        <v>0</v>
      </c>
      <c r="I46">
        <v>3</v>
      </c>
      <c r="J46" s="12">
        <v>9893.1934000000001</v>
      </c>
      <c r="K46" s="12">
        <v>8907</v>
      </c>
      <c r="L46" s="12">
        <v>24129.74</v>
      </c>
      <c r="M46" s="12">
        <v>-15222.740000000002</v>
      </c>
      <c r="N46" s="12">
        <v>0</v>
      </c>
      <c r="O46" s="12">
        <v>0</v>
      </c>
      <c r="P46" s="12">
        <v>0</v>
      </c>
      <c r="Q46" s="12">
        <v>4067.53</v>
      </c>
      <c r="R46" s="17">
        <v>0.45666666666666667</v>
      </c>
      <c r="S46" s="17">
        <v>0.45666666666666667</v>
      </c>
      <c r="T46" s="12">
        <v>9893.1934000000001</v>
      </c>
      <c r="U46" s="17">
        <v>0.41</v>
      </c>
      <c r="V46" s="12">
        <v>-5825.6633999999995</v>
      </c>
      <c r="W46" s="17">
        <v>-0.65405449646345559</v>
      </c>
      <c r="X46" s="34">
        <f>Table1[[#This Row],['#MYR 2021
Final method
(Idleb no-data)]]</f>
        <v>4067.53</v>
      </c>
      <c r="Y46" s="35">
        <f>Table1[[#This Row],[At-Risk FI PIN]]</f>
        <v>0</v>
      </c>
      <c r="Z46" s="36">
        <f>Table1[[#This Row],[Acute PIN 2021]]+Table1[[#This Row],[At-risk PIN 2021
(as Per HNO 2021 - No Change)]]</f>
        <v>4067.53</v>
      </c>
    </row>
    <row r="47" spans="1:26" x14ac:dyDescent="0.45">
      <c r="A47" s="1" t="s">
        <v>85</v>
      </c>
      <c r="B47" s="1" t="s">
        <v>85</v>
      </c>
      <c r="C47" s="1" t="s">
        <v>93</v>
      </c>
      <c r="D47" s="7" t="s">
        <v>551</v>
      </c>
      <c r="E47" s="1" t="s">
        <v>94</v>
      </c>
      <c r="F47" s="2">
        <v>44865.060000000005</v>
      </c>
      <c r="G47" s="11">
        <v>32303.436000000002</v>
      </c>
      <c r="H47" s="11">
        <v>469.48158025545445</v>
      </c>
      <c r="I47">
        <v>4</v>
      </c>
      <c r="J47" s="12">
        <v>32772.917580255453</v>
      </c>
      <c r="K47" s="12">
        <v>43819</v>
      </c>
      <c r="L47" s="12">
        <v>44865.060000000005</v>
      </c>
      <c r="M47" s="12">
        <v>-1046.0600000000049</v>
      </c>
      <c r="N47" s="12">
        <v>14235</v>
      </c>
      <c r="O47" s="12">
        <v>13461</v>
      </c>
      <c r="P47" s="12">
        <v>774</v>
      </c>
      <c r="Q47" s="12">
        <v>33365.986666666664</v>
      </c>
      <c r="R47" s="17">
        <v>0.76145020805282326</v>
      </c>
      <c r="S47" s="17">
        <v>0.64666666666666661</v>
      </c>
      <c r="T47" s="12">
        <v>32303.436000000002</v>
      </c>
      <c r="U47" s="17">
        <v>0.72001321295457976</v>
      </c>
      <c r="V47" s="12">
        <v>1062.5506666666624</v>
      </c>
      <c r="W47" s="17">
        <v>2.4248628829198805E-2</v>
      </c>
      <c r="X47" s="34">
        <f>Table1[[#This Row],['#MYR 2021
Final method
(Idleb no-data)]]</f>
        <v>33365.986666666664</v>
      </c>
      <c r="Y47" s="35">
        <f>Table1[[#This Row],[At-Risk FI PIN]]</f>
        <v>469.48158025545445</v>
      </c>
      <c r="Z47" s="36">
        <f>Table1[[#This Row],[Acute PIN 2021]]+Table1[[#This Row],[At-risk PIN 2021
(as Per HNO 2021 - No Change)]]</f>
        <v>33835.468246922115</v>
      </c>
    </row>
    <row r="48" spans="1:26" x14ac:dyDescent="0.45">
      <c r="A48" s="1" t="s">
        <v>85</v>
      </c>
      <c r="B48" s="1" t="s">
        <v>85</v>
      </c>
      <c r="C48" s="1" t="s">
        <v>95</v>
      </c>
      <c r="D48" s="1" t="s">
        <v>551</v>
      </c>
      <c r="E48" s="1" t="s">
        <v>96</v>
      </c>
      <c r="F48" s="2">
        <v>78430.539999999994</v>
      </c>
      <c r="G48" s="11">
        <v>122349.87458333332</v>
      </c>
      <c r="H48" s="11">
        <v>1658.0220849409152</v>
      </c>
      <c r="I48">
        <v>4</v>
      </c>
      <c r="J48" s="12">
        <v>124007.89666827423</v>
      </c>
      <c r="K48" s="12">
        <v>71791</v>
      </c>
      <c r="L48" s="12">
        <v>78430.539999999994</v>
      </c>
      <c r="M48" s="12">
        <v>-6639.5399999999936</v>
      </c>
      <c r="N48" s="12">
        <v>58738</v>
      </c>
      <c r="O48" s="12">
        <v>61893</v>
      </c>
      <c r="P48" s="12">
        <v>-3155</v>
      </c>
      <c r="Q48" s="12">
        <v>69408.827499999999</v>
      </c>
      <c r="R48" s="17">
        <v>0.96681795071805654</v>
      </c>
      <c r="S48" s="17">
        <v>0.8175</v>
      </c>
      <c r="T48" s="12">
        <v>122349.87458333332</v>
      </c>
      <c r="U48" s="17">
        <v>1.559977460098239</v>
      </c>
      <c r="V48" s="12">
        <v>-52941.047083333324</v>
      </c>
      <c r="W48" s="17">
        <v>-0.73743292450771436</v>
      </c>
      <c r="X48" s="34">
        <f>Table1[[#This Row],['#MYR 2021
Final method
(Idleb no-data)]]</f>
        <v>69408.827499999999</v>
      </c>
      <c r="Y48" s="35">
        <f>Table1[[#This Row],[At-Risk FI PIN]]</f>
        <v>1658.0220849409152</v>
      </c>
      <c r="Z48" s="36">
        <f>Table1[[#This Row],[Acute PIN 2021]]+Table1[[#This Row],[At-risk PIN 2021
(as Per HNO 2021 - No Change)]]</f>
        <v>71066.849584940908</v>
      </c>
    </row>
    <row r="49" spans="1:26" x14ac:dyDescent="0.45">
      <c r="A49" s="1" t="s">
        <v>85</v>
      </c>
      <c r="B49" s="1" t="s">
        <v>85</v>
      </c>
      <c r="C49" s="1" t="s">
        <v>97</v>
      </c>
      <c r="D49" s="7" t="s">
        <v>551</v>
      </c>
      <c r="E49" s="1" t="s">
        <v>98</v>
      </c>
      <c r="F49" s="2">
        <v>19417.399999999998</v>
      </c>
      <c r="G49" s="11">
        <v>9902.8739999999998</v>
      </c>
      <c r="H49" s="11">
        <v>0</v>
      </c>
      <c r="I49">
        <v>4</v>
      </c>
      <c r="J49" s="12">
        <v>9902.8739999999998</v>
      </c>
      <c r="K49" s="12">
        <v>16116</v>
      </c>
      <c r="L49" s="12">
        <v>19417.399999999998</v>
      </c>
      <c r="M49" s="12">
        <v>-3301.3999999999978</v>
      </c>
      <c r="N49" s="12">
        <v>0</v>
      </c>
      <c r="O49" s="12">
        <v>0</v>
      </c>
      <c r="P49" s="12">
        <v>0</v>
      </c>
      <c r="Q49" s="12">
        <v>8971.24</v>
      </c>
      <c r="R49" s="17">
        <v>0.55666666666666664</v>
      </c>
      <c r="S49" s="17">
        <v>0.55666666666666664</v>
      </c>
      <c r="T49" s="12">
        <v>9902.8739999999998</v>
      </c>
      <c r="U49" s="17">
        <v>0.51</v>
      </c>
      <c r="V49" s="12">
        <v>-931.63400000000001</v>
      </c>
      <c r="W49" s="17">
        <v>-5.7808016877637133E-2</v>
      </c>
      <c r="X49" s="34">
        <f>Table1[[#This Row],['#MYR 2021
Final method
(Idleb no-data)]]</f>
        <v>8971.24</v>
      </c>
      <c r="Y49" s="35">
        <f>Table1[[#This Row],[At-Risk FI PIN]]</f>
        <v>0</v>
      </c>
      <c r="Z49" s="36">
        <f>Table1[[#This Row],[Acute PIN 2021]]+Table1[[#This Row],[At-risk PIN 2021
(as Per HNO 2021 - No Change)]]</f>
        <v>8971.24</v>
      </c>
    </row>
    <row r="50" spans="1:26" x14ac:dyDescent="0.45">
      <c r="A50" s="1" t="s">
        <v>85</v>
      </c>
      <c r="B50" s="1" t="s">
        <v>99</v>
      </c>
      <c r="C50" s="1" t="s">
        <v>99</v>
      </c>
      <c r="D50" s="1" t="s">
        <v>551</v>
      </c>
      <c r="E50" s="1" t="s">
        <v>100</v>
      </c>
      <c r="F50" s="2">
        <v>251804.44</v>
      </c>
      <c r="G50" s="11">
        <v>113873.34547770701</v>
      </c>
      <c r="H50" s="11">
        <v>13426.537311474456</v>
      </c>
      <c r="I50">
        <v>3</v>
      </c>
      <c r="J50" s="12">
        <v>127299.88278918147</v>
      </c>
      <c r="K50" s="12">
        <v>301350</v>
      </c>
      <c r="L50" s="12">
        <v>251804.44</v>
      </c>
      <c r="M50" s="12">
        <v>49545.56</v>
      </c>
      <c r="N50" s="12">
        <v>0</v>
      </c>
      <c r="O50" s="12">
        <v>0</v>
      </c>
      <c r="P50" s="12">
        <v>0</v>
      </c>
      <c r="Q50" s="12">
        <v>150342.29936305733</v>
      </c>
      <c r="R50" s="17">
        <v>0.49889596602972403</v>
      </c>
      <c r="S50" s="17">
        <v>0.49889596602972403</v>
      </c>
      <c r="T50" s="12">
        <v>113873.34547770701</v>
      </c>
      <c r="U50" s="17">
        <v>0.45222929936305734</v>
      </c>
      <c r="V50" s="12">
        <v>36468.953885350318</v>
      </c>
      <c r="W50" s="17">
        <v>0.12101859593612184</v>
      </c>
      <c r="X50" s="34">
        <f>Table1[[#This Row],['#MYR 2021
Final method
(Idleb no-data)]]</f>
        <v>150342.29936305733</v>
      </c>
      <c r="Y50" s="35">
        <f>Table1[[#This Row],[At-Risk FI PIN]]</f>
        <v>13426.537311474456</v>
      </c>
      <c r="Z50" s="36">
        <f>Table1[[#This Row],[Acute PIN 2021]]+Table1[[#This Row],[At-risk PIN 2021
(as Per HNO 2021 - No Change)]]</f>
        <v>163768.83667453178</v>
      </c>
    </row>
    <row r="51" spans="1:26" x14ac:dyDescent="0.45">
      <c r="A51" s="1" t="s">
        <v>85</v>
      </c>
      <c r="B51" s="1" t="s">
        <v>101</v>
      </c>
      <c r="C51" s="1" t="s">
        <v>102</v>
      </c>
      <c r="D51" s="7" t="s">
        <v>551</v>
      </c>
      <c r="E51" s="1" t="s">
        <v>103</v>
      </c>
      <c r="F51" s="2">
        <v>58250.74</v>
      </c>
      <c r="G51" s="11">
        <v>23514.060183486239</v>
      </c>
      <c r="H51" s="11">
        <v>7269.9028299904776</v>
      </c>
      <c r="I51">
        <v>3</v>
      </c>
      <c r="J51" s="12">
        <v>30783.963013476718</v>
      </c>
      <c r="K51" s="12">
        <v>29518</v>
      </c>
      <c r="L51" s="12">
        <v>58250.74</v>
      </c>
      <c r="M51" s="12">
        <v>-28732.739999999998</v>
      </c>
      <c r="N51" s="12">
        <v>0</v>
      </c>
      <c r="O51" s="12">
        <v>0</v>
      </c>
      <c r="P51" s="12">
        <v>0</v>
      </c>
      <c r="Q51" s="12">
        <v>13293.029602446484</v>
      </c>
      <c r="R51" s="17">
        <v>0.45033639143730891</v>
      </c>
      <c r="S51" s="17">
        <v>0.45033639143730891</v>
      </c>
      <c r="T51" s="12">
        <v>23514.060183486239</v>
      </c>
      <c r="U51" s="17">
        <v>0.40366972477064222</v>
      </c>
      <c r="V51" s="12">
        <v>-10221.030581039755</v>
      </c>
      <c r="W51" s="17">
        <v>-0.34626433298461123</v>
      </c>
      <c r="X51" s="34">
        <f>Table1[[#This Row],['#MYR 2021
Final method
(Idleb no-data)]]</f>
        <v>13293.029602446484</v>
      </c>
      <c r="Y51" s="35">
        <f>Table1[[#This Row],[At-Risk FI PIN]]</f>
        <v>7269.9028299904776</v>
      </c>
      <c r="Z51" s="36">
        <f>Table1[[#This Row],[Acute PIN 2021]]+Table1[[#This Row],[At-risk PIN 2021
(as Per HNO 2021 - No Change)]]</f>
        <v>20562.932432436963</v>
      </c>
    </row>
    <row r="52" spans="1:26" x14ac:dyDescent="0.45">
      <c r="A52" s="1" t="s">
        <v>85</v>
      </c>
      <c r="B52" s="1" t="s">
        <v>101</v>
      </c>
      <c r="C52" s="1" t="s">
        <v>104</v>
      </c>
      <c r="D52" s="1" t="s">
        <v>551</v>
      </c>
      <c r="E52" s="1" t="s">
        <v>105</v>
      </c>
      <c r="F52" s="2">
        <v>44861.54</v>
      </c>
      <c r="G52" s="11">
        <v>11432.456967741937</v>
      </c>
      <c r="H52" s="11">
        <v>1211.4703120232971</v>
      </c>
      <c r="I52">
        <v>3</v>
      </c>
      <c r="J52" s="12">
        <v>12643.927279765234</v>
      </c>
      <c r="K52" s="12">
        <v>48836</v>
      </c>
      <c r="L52" s="12">
        <v>44861.54</v>
      </c>
      <c r="M52" s="12">
        <v>3974.4599999999991</v>
      </c>
      <c r="N52" s="12">
        <v>0</v>
      </c>
      <c r="O52" s="12">
        <v>0</v>
      </c>
      <c r="P52" s="12">
        <v>0</v>
      </c>
      <c r="Q52" s="12">
        <v>14724.316559139788</v>
      </c>
      <c r="R52" s="17">
        <v>0.30150537634408608</v>
      </c>
      <c r="S52" s="17">
        <v>0.30150537634408608</v>
      </c>
      <c r="T52" s="12">
        <v>11432.456967741937</v>
      </c>
      <c r="U52" s="17">
        <v>0.25483870967741939</v>
      </c>
      <c r="V52" s="12">
        <v>3291.8595913978515</v>
      </c>
      <c r="W52" s="17">
        <v>6.7406413125519121E-2</v>
      </c>
      <c r="X52" s="34">
        <f>Table1[[#This Row],['#MYR 2021
Final method
(Idleb no-data)]]</f>
        <v>14724.316559139788</v>
      </c>
      <c r="Y52" s="35">
        <f>Table1[[#This Row],[At-Risk FI PIN]]</f>
        <v>1211.4703120232971</v>
      </c>
      <c r="Z52" s="36">
        <f>Table1[[#This Row],[Acute PIN 2021]]+Table1[[#This Row],[At-risk PIN 2021
(as Per HNO 2021 - No Change)]]</f>
        <v>15935.786871163085</v>
      </c>
    </row>
    <row r="53" spans="1:26" x14ac:dyDescent="0.45">
      <c r="A53" s="1" t="s">
        <v>85</v>
      </c>
      <c r="B53" s="1" t="s">
        <v>101</v>
      </c>
      <c r="C53" s="1" t="s">
        <v>106</v>
      </c>
      <c r="D53" s="7" t="s">
        <v>551</v>
      </c>
      <c r="E53" s="1" t="s">
        <v>107</v>
      </c>
      <c r="F53" s="2">
        <v>28624.480000000003</v>
      </c>
      <c r="G53" s="11">
        <v>15100.069724770645</v>
      </c>
      <c r="H53" s="11">
        <v>2885.4311229081004</v>
      </c>
      <c r="I53">
        <v>4</v>
      </c>
      <c r="J53" s="12">
        <v>17985.500847678744</v>
      </c>
      <c r="K53" s="12">
        <v>28519</v>
      </c>
      <c r="L53" s="12">
        <v>28624.480000000003</v>
      </c>
      <c r="M53" s="12">
        <v>-105.4800000000032</v>
      </c>
      <c r="N53" s="12">
        <v>0</v>
      </c>
      <c r="O53" s="12">
        <v>0</v>
      </c>
      <c r="P53" s="12">
        <v>0</v>
      </c>
      <c r="Q53" s="12">
        <v>16375.313272171254</v>
      </c>
      <c r="R53" s="17">
        <v>0.5741896024464832</v>
      </c>
      <c r="S53" s="17">
        <v>0.5741896024464832</v>
      </c>
      <c r="T53" s="12">
        <v>15100.069724770645</v>
      </c>
      <c r="U53" s="17">
        <v>0.52752293577981657</v>
      </c>
      <c r="V53" s="12">
        <v>1275.2435474006088</v>
      </c>
      <c r="W53" s="17">
        <v>4.4715577243262694E-2</v>
      </c>
      <c r="X53" s="34">
        <f>Table1[[#This Row],['#MYR 2021
Final method
(Idleb no-data)]]</f>
        <v>16375.313272171254</v>
      </c>
      <c r="Y53" s="35">
        <f>Table1[[#This Row],[At-Risk FI PIN]]</f>
        <v>2885.4311229081004</v>
      </c>
      <c r="Z53" s="36">
        <f>Table1[[#This Row],[Acute PIN 2021]]+Table1[[#This Row],[At-risk PIN 2021
(as Per HNO 2021 - No Change)]]</f>
        <v>19260.744395079353</v>
      </c>
    </row>
    <row r="54" spans="1:26" x14ac:dyDescent="0.45">
      <c r="A54" s="1" t="s">
        <v>85</v>
      </c>
      <c r="B54" s="1" t="s">
        <v>108</v>
      </c>
      <c r="C54" s="1" t="s">
        <v>108</v>
      </c>
      <c r="D54" s="1" t="s">
        <v>551</v>
      </c>
      <c r="E54" s="1" t="s">
        <v>109</v>
      </c>
      <c r="F54" s="3">
        <v>73129</v>
      </c>
      <c r="G54" s="16">
        <v>23161.120000000003</v>
      </c>
      <c r="H54" s="16">
        <v>9182.9281358369626</v>
      </c>
      <c r="I54">
        <v>3</v>
      </c>
      <c r="J54" s="12">
        <v>32344.048135836965</v>
      </c>
      <c r="K54" s="12">
        <v>87453</v>
      </c>
      <c r="L54" s="12">
        <v>73129</v>
      </c>
      <c r="M54" s="12">
        <v>14324</v>
      </c>
      <c r="N54" s="12">
        <v>5207</v>
      </c>
      <c r="O54" s="12">
        <v>2685</v>
      </c>
      <c r="P54" s="12">
        <v>2522</v>
      </c>
      <c r="Q54" s="12">
        <v>32951.7812348343</v>
      </c>
      <c r="R54" s="17">
        <v>0.37679417784220437</v>
      </c>
      <c r="S54" s="17">
        <v>0.33733897374746857</v>
      </c>
      <c r="T54" s="12">
        <v>23161.120000000003</v>
      </c>
      <c r="U54" s="17">
        <v>0.31671594032463185</v>
      </c>
      <c r="V54" s="12">
        <v>9790.6612348342969</v>
      </c>
      <c r="W54" s="17">
        <v>0.11195340622773715</v>
      </c>
      <c r="X54" s="34">
        <f>Table1[[#This Row],['#MYR 2021
Final method
(Idleb no-data)]]</f>
        <v>32951.7812348343</v>
      </c>
      <c r="Y54" s="35">
        <f>Table1[[#This Row],[At-Risk FI PIN]]</f>
        <v>9182.9281358369626</v>
      </c>
      <c r="Z54" s="36">
        <f>Table1[[#This Row],[Acute PIN 2021]]+Table1[[#This Row],[At-risk PIN 2021
(as Per HNO 2021 - No Change)]]</f>
        <v>42134.709370671262</v>
      </c>
    </row>
    <row r="55" spans="1:26" x14ac:dyDescent="0.45">
      <c r="A55" s="1" t="s">
        <v>85</v>
      </c>
      <c r="B55" s="1" t="s">
        <v>108</v>
      </c>
      <c r="C55" s="1" t="s">
        <v>110</v>
      </c>
      <c r="D55" s="7" t="s">
        <v>551</v>
      </c>
      <c r="E55" s="1" t="s">
        <v>111</v>
      </c>
      <c r="F55" s="3">
        <v>27751</v>
      </c>
      <c r="G55" s="16">
        <v>9712.8499999999985</v>
      </c>
      <c r="H55" s="16">
        <v>2501.0084627042515</v>
      </c>
      <c r="I55">
        <v>3</v>
      </c>
      <c r="J55" s="12">
        <v>12213.858462704251</v>
      </c>
      <c r="K55" s="12">
        <v>27570</v>
      </c>
      <c r="L55" s="12">
        <v>27751</v>
      </c>
      <c r="M55" s="12">
        <v>-181</v>
      </c>
      <c r="N55" s="12">
        <v>0</v>
      </c>
      <c r="O55" s="12">
        <v>0</v>
      </c>
      <c r="P55" s="12">
        <v>0</v>
      </c>
      <c r="Q55" s="12">
        <v>10936.099999999999</v>
      </c>
      <c r="R55" s="17">
        <v>0.39666666666666661</v>
      </c>
      <c r="S55" s="17">
        <v>0.39666666666666661</v>
      </c>
      <c r="T55" s="12">
        <v>9712.8499999999985</v>
      </c>
      <c r="U55" s="17">
        <v>0.34999999999999992</v>
      </c>
      <c r="V55" s="12">
        <v>1223.25</v>
      </c>
      <c r="W55" s="17">
        <v>4.4368879216539717E-2</v>
      </c>
      <c r="X55" s="34">
        <f>Table1[[#This Row],['#MYR 2021
Final method
(Idleb no-data)]]</f>
        <v>10936.099999999999</v>
      </c>
      <c r="Y55" s="35">
        <f>Table1[[#This Row],[At-Risk FI PIN]]</f>
        <v>2501.0084627042515</v>
      </c>
      <c r="Z55" s="36">
        <f>Table1[[#This Row],[Acute PIN 2021]]+Table1[[#This Row],[At-risk PIN 2021
(as Per HNO 2021 - No Change)]]</f>
        <v>13437.108462704251</v>
      </c>
    </row>
    <row r="56" spans="1:26" x14ac:dyDescent="0.45">
      <c r="A56" s="1" t="s">
        <v>85</v>
      </c>
      <c r="B56" s="1" t="s">
        <v>108</v>
      </c>
      <c r="C56" s="1" t="s">
        <v>112</v>
      </c>
      <c r="D56" s="1" t="s">
        <v>551</v>
      </c>
      <c r="E56" s="1" t="s">
        <v>113</v>
      </c>
      <c r="F56" s="3">
        <v>40425.800000000003</v>
      </c>
      <c r="G56" s="16">
        <v>16333.656565656567</v>
      </c>
      <c r="H56" s="16">
        <v>2991.1057887006205</v>
      </c>
      <c r="I56">
        <v>3</v>
      </c>
      <c r="J56" s="12">
        <v>19324.762354357186</v>
      </c>
      <c r="K56" s="12">
        <v>27854</v>
      </c>
      <c r="L56" s="12">
        <v>40425.800000000003</v>
      </c>
      <c r="M56" s="12">
        <v>-12571.800000000003</v>
      </c>
      <c r="N56" s="12">
        <v>0</v>
      </c>
      <c r="O56" s="12">
        <v>0</v>
      </c>
      <c r="P56" s="12">
        <v>0</v>
      </c>
      <c r="Q56" s="12">
        <v>12553.994747474748</v>
      </c>
      <c r="R56" s="17">
        <v>0.45070707070707072</v>
      </c>
      <c r="S56" s="17">
        <v>0.45070707070707072</v>
      </c>
      <c r="T56" s="12">
        <v>16333.656565656567</v>
      </c>
      <c r="U56" s="17">
        <v>0.40404040404040403</v>
      </c>
      <c r="V56" s="12">
        <v>-3779.6618181818194</v>
      </c>
      <c r="W56" s="17">
        <v>-0.13569547706547783</v>
      </c>
      <c r="X56" s="34">
        <f>Table1[[#This Row],['#MYR 2021
Final method
(Idleb no-data)]]</f>
        <v>12553.994747474748</v>
      </c>
      <c r="Y56" s="35">
        <f>Table1[[#This Row],[At-Risk FI PIN]]</f>
        <v>2991.1057887006205</v>
      </c>
      <c r="Z56" s="36">
        <f>Table1[[#This Row],[Acute PIN 2021]]+Table1[[#This Row],[At-risk PIN 2021
(as Per HNO 2021 - No Change)]]</f>
        <v>15545.100536175369</v>
      </c>
    </row>
    <row r="57" spans="1:26" x14ac:dyDescent="0.45">
      <c r="A57" s="1" t="s">
        <v>85</v>
      </c>
      <c r="B57" s="1" t="s">
        <v>114</v>
      </c>
      <c r="C57" s="1" t="s">
        <v>114</v>
      </c>
      <c r="D57" s="7" t="s">
        <v>553</v>
      </c>
      <c r="E57" s="1" t="s">
        <v>115</v>
      </c>
      <c r="F57" s="2">
        <v>26849</v>
      </c>
      <c r="G57" s="11">
        <v>26849</v>
      </c>
      <c r="H57" s="11">
        <v>0</v>
      </c>
      <c r="I57">
        <v>4</v>
      </c>
      <c r="J57" s="12">
        <v>26849</v>
      </c>
      <c r="K57" s="12">
        <v>63574</v>
      </c>
      <c r="L57" s="12">
        <v>26849</v>
      </c>
      <c r="M57" s="12">
        <v>36725</v>
      </c>
      <c r="N57" s="12">
        <v>0</v>
      </c>
      <c r="O57" s="12">
        <v>0</v>
      </c>
      <c r="P57" s="12">
        <v>0</v>
      </c>
      <c r="Q57" s="12">
        <v>63574</v>
      </c>
      <c r="R57" s="17">
        <v>1</v>
      </c>
      <c r="S57" s="17">
        <v>1</v>
      </c>
      <c r="T57" s="12">
        <v>26849</v>
      </c>
      <c r="U57" s="17">
        <v>1</v>
      </c>
      <c r="V57" s="12">
        <v>36725</v>
      </c>
      <c r="W57" s="17">
        <v>0.57767326265454433</v>
      </c>
      <c r="X57" s="34">
        <f>Table1[[#This Row],['#MYR 2021
Final method
(Idleb no-data)]]</f>
        <v>63574</v>
      </c>
      <c r="Y57" s="35">
        <f>Table1[[#This Row],[At-Risk FI PIN]]</f>
        <v>0</v>
      </c>
      <c r="Z57" s="36">
        <f>Table1[[#This Row],[Acute PIN 2021]]+Table1[[#This Row],[At-risk PIN 2021
(as Per HNO 2021 - No Change)]]</f>
        <v>63574</v>
      </c>
    </row>
    <row r="58" spans="1:26" x14ac:dyDescent="0.45">
      <c r="A58" s="1" t="s">
        <v>85</v>
      </c>
      <c r="B58" s="1" t="s">
        <v>114</v>
      </c>
      <c r="C58" s="1" t="s">
        <v>116</v>
      </c>
      <c r="D58" s="1" t="s">
        <v>551</v>
      </c>
      <c r="E58" s="1" t="s">
        <v>117</v>
      </c>
      <c r="F58" s="2">
        <v>37070.6</v>
      </c>
      <c r="G58" s="11">
        <v>14292.279518072288</v>
      </c>
      <c r="H58" s="11">
        <v>5608.4528586364659</v>
      </c>
      <c r="I58">
        <v>3</v>
      </c>
      <c r="J58" s="12">
        <v>19900.732376708755</v>
      </c>
      <c r="K58" s="12">
        <v>34308</v>
      </c>
      <c r="L58" s="12">
        <v>37070.6</v>
      </c>
      <c r="M58" s="12">
        <v>-2762.5999999999985</v>
      </c>
      <c r="N58" s="12">
        <v>0</v>
      </c>
      <c r="O58" s="12">
        <v>0</v>
      </c>
      <c r="P58" s="12">
        <v>0</v>
      </c>
      <c r="Q58" s="12">
        <v>14828.220722891565</v>
      </c>
      <c r="R58" s="17">
        <v>0.43220883534136545</v>
      </c>
      <c r="S58" s="17">
        <v>0.43220883534136545</v>
      </c>
      <c r="T58" s="12">
        <v>14292.279518072288</v>
      </c>
      <c r="U58" s="17">
        <v>0.38554216867469876</v>
      </c>
      <c r="V58" s="12">
        <v>535.94120481927712</v>
      </c>
      <c r="W58" s="17">
        <v>1.5621464521956311E-2</v>
      </c>
      <c r="X58" s="34">
        <f>Table1[[#This Row],['#MYR 2021
Final method
(Idleb no-data)]]</f>
        <v>14828.220722891565</v>
      </c>
      <c r="Y58" s="35">
        <f>Table1[[#This Row],[At-Risk FI PIN]]</f>
        <v>5608.4528586364659</v>
      </c>
      <c r="Z58" s="36">
        <f>Table1[[#This Row],[Acute PIN 2021]]+Table1[[#This Row],[At-risk PIN 2021
(as Per HNO 2021 - No Change)]]</f>
        <v>20436.67358152803</v>
      </c>
    </row>
    <row r="59" spans="1:26" x14ac:dyDescent="0.45">
      <c r="A59" s="1" t="s">
        <v>118</v>
      </c>
      <c r="B59" s="1" t="s">
        <v>118</v>
      </c>
      <c r="C59" s="1" t="s">
        <v>118</v>
      </c>
      <c r="D59" s="7" t="s">
        <v>551</v>
      </c>
      <c r="E59" s="1" t="s">
        <v>119</v>
      </c>
      <c r="F59" s="2">
        <v>351837</v>
      </c>
      <c r="G59" s="11">
        <v>282160.32894736843</v>
      </c>
      <c r="H59" s="11">
        <v>14160.496004989383</v>
      </c>
      <c r="I59">
        <v>4</v>
      </c>
      <c r="J59" s="12">
        <v>296320.8249523578</v>
      </c>
      <c r="K59" s="12">
        <v>387381</v>
      </c>
      <c r="L59" s="12">
        <v>351837</v>
      </c>
      <c r="M59" s="12">
        <v>35544</v>
      </c>
      <c r="N59" s="12">
        <v>5927</v>
      </c>
      <c r="O59" s="12">
        <v>12110</v>
      </c>
      <c r="P59" s="12">
        <v>-6183</v>
      </c>
      <c r="Q59" s="12">
        <v>310417.79875453765</v>
      </c>
      <c r="R59" s="17">
        <v>0.80132427443405241</v>
      </c>
      <c r="S59" s="17">
        <v>0.79823726780827475</v>
      </c>
      <c r="T59" s="12">
        <v>282160.32894736843</v>
      </c>
      <c r="U59" s="17">
        <v>0.80196320724474235</v>
      </c>
      <c r="V59" s="12">
        <v>28257.469807169226</v>
      </c>
      <c r="W59" s="17">
        <v>7.2944903872851852E-2</v>
      </c>
      <c r="X59" s="34">
        <f>Table1[[#This Row],['#MYR 2021
Final method
(Idleb no-data)]]</f>
        <v>310417.79875453765</v>
      </c>
      <c r="Y59" s="35">
        <f>Table1[[#This Row],[At-Risk FI PIN]]</f>
        <v>14160.496004989383</v>
      </c>
      <c r="Z59" s="36">
        <f>Table1[[#This Row],[Acute PIN 2021]]+Table1[[#This Row],[At-risk PIN 2021
(as Per HNO 2021 - No Change)]]</f>
        <v>324578.29475952702</v>
      </c>
    </row>
    <row r="60" spans="1:26" x14ac:dyDescent="0.45">
      <c r="A60" s="1" t="s">
        <v>118</v>
      </c>
      <c r="B60" s="1" t="s">
        <v>118</v>
      </c>
      <c r="C60" s="1" t="s">
        <v>120</v>
      </c>
      <c r="D60" s="1" t="s">
        <v>551</v>
      </c>
      <c r="E60" s="1" t="s">
        <v>121</v>
      </c>
      <c r="F60" s="2">
        <v>54203</v>
      </c>
      <c r="G60" s="11">
        <v>33679.533980582528</v>
      </c>
      <c r="H60" s="11">
        <v>2625.9102474903711</v>
      </c>
      <c r="I60">
        <v>3</v>
      </c>
      <c r="J60" s="12">
        <v>36305.444228072898</v>
      </c>
      <c r="K60" s="12">
        <v>54600</v>
      </c>
      <c r="L60" s="12">
        <v>54203</v>
      </c>
      <c r="M60" s="12">
        <v>397</v>
      </c>
      <c r="N60" s="12">
        <v>0</v>
      </c>
      <c r="O60" s="12">
        <v>0</v>
      </c>
      <c r="P60" s="12">
        <v>0</v>
      </c>
      <c r="Q60" s="12">
        <v>34108.213592233013</v>
      </c>
      <c r="R60" s="17">
        <v>0.62469255663430423</v>
      </c>
      <c r="S60" s="17">
        <v>0.62469255663430423</v>
      </c>
      <c r="T60" s="12">
        <v>33679.533980582528</v>
      </c>
      <c r="U60" s="17">
        <v>0.62135922330097093</v>
      </c>
      <c r="V60" s="12">
        <v>428.67961165048473</v>
      </c>
      <c r="W60" s="17">
        <v>7.8512749386535664E-3</v>
      </c>
      <c r="X60" s="34">
        <f>Table1[[#This Row],['#MYR 2021
Final method
(Idleb no-data)]]</f>
        <v>34108.213592233013</v>
      </c>
      <c r="Y60" s="35">
        <f>Table1[[#This Row],[At-Risk FI PIN]]</f>
        <v>2625.9102474903711</v>
      </c>
      <c r="Z60" s="36">
        <f>Table1[[#This Row],[Acute PIN 2021]]+Table1[[#This Row],[At-risk PIN 2021
(as Per HNO 2021 - No Change)]]</f>
        <v>36734.123839723383</v>
      </c>
    </row>
    <row r="61" spans="1:26" x14ac:dyDescent="0.45">
      <c r="A61" s="1" t="s">
        <v>118</v>
      </c>
      <c r="B61" s="1" t="s">
        <v>118</v>
      </c>
      <c r="C61" s="1" t="s">
        <v>122</v>
      </c>
      <c r="D61" s="7" t="s">
        <v>551</v>
      </c>
      <c r="E61" s="1" t="s">
        <v>123</v>
      </c>
      <c r="F61" s="2">
        <v>12463</v>
      </c>
      <c r="G61" s="11">
        <v>10071.45135135135</v>
      </c>
      <c r="H61" s="11">
        <v>317.22958658284369</v>
      </c>
      <c r="I61">
        <v>3</v>
      </c>
      <c r="J61" s="12">
        <v>10388.680937934194</v>
      </c>
      <c r="K61" s="12">
        <v>14362</v>
      </c>
      <c r="L61" s="12">
        <v>12463</v>
      </c>
      <c r="M61" s="12">
        <v>1899</v>
      </c>
      <c r="N61" s="12">
        <v>0</v>
      </c>
      <c r="O61" s="12">
        <v>0</v>
      </c>
      <c r="P61" s="12">
        <v>0</v>
      </c>
      <c r="Q61" s="12">
        <v>11653.921981981981</v>
      </c>
      <c r="R61" s="17">
        <v>0.81144144144144137</v>
      </c>
      <c r="S61" s="17">
        <v>0.81144144144144137</v>
      </c>
      <c r="T61" s="12">
        <v>10071.45135135135</v>
      </c>
      <c r="U61" s="17">
        <v>0.80810810810810807</v>
      </c>
      <c r="V61" s="12">
        <v>1582.4706306306307</v>
      </c>
      <c r="W61" s="17">
        <v>0.11018455860121366</v>
      </c>
      <c r="X61" s="34">
        <f>Table1[[#This Row],['#MYR 2021
Final method
(Idleb no-data)]]</f>
        <v>11653.921981981981</v>
      </c>
      <c r="Y61" s="35">
        <f>Table1[[#This Row],[At-Risk FI PIN]]</f>
        <v>317.22958658284369</v>
      </c>
      <c r="Z61" s="36">
        <f>Table1[[#This Row],[Acute PIN 2021]]+Table1[[#This Row],[At-risk PIN 2021
(as Per HNO 2021 - No Change)]]</f>
        <v>11971.151568564825</v>
      </c>
    </row>
    <row r="62" spans="1:26" x14ac:dyDescent="0.45">
      <c r="A62" s="1" t="s">
        <v>118</v>
      </c>
      <c r="B62" s="1" t="s">
        <v>118</v>
      </c>
      <c r="C62" s="1" t="s">
        <v>124</v>
      </c>
      <c r="D62" s="1" t="s">
        <v>551</v>
      </c>
      <c r="E62" s="1" t="s">
        <v>125</v>
      </c>
      <c r="F62" s="2">
        <v>25287</v>
      </c>
      <c r="G62" s="11">
        <v>16383.868750000001</v>
      </c>
      <c r="H62" s="11">
        <v>1157.672376893034</v>
      </c>
      <c r="I62">
        <v>3</v>
      </c>
      <c r="J62" s="12">
        <v>17541.541126893037</v>
      </c>
      <c r="K62" s="12">
        <v>29165</v>
      </c>
      <c r="L62" s="12">
        <v>25287</v>
      </c>
      <c r="M62" s="12">
        <v>3878</v>
      </c>
      <c r="N62" s="12">
        <v>0</v>
      </c>
      <c r="O62" s="12">
        <v>0</v>
      </c>
      <c r="P62" s="12">
        <v>0</v>
      </c>
      <c r="Q62" s="12">
        <v>18993.706249999999</v>
      </c>
      <c r="R62" s="17">
        <v>0.65125</v>
      </c>
      <c r="S62" s="17">
        <v>0.65125</v>
      </c>
      <c r="T62" s="12">
        <v>16383.868750000001</v>
      </c>
      <c r="U62" s="17">
        <v>0.6479166666666667</v>
      </c>
      <c r="V62" s="12">
        <v>2609.8374999999978</v>
      </c>
      <c r="W62" s="17">
        <v>8.9485256300359944E-2</v>
      </c>
      <c r="X62" s="34">
        <f>Table1[[#This Row],['#MYR 2021
Final method
(Idleb no-data)]]</f>
        <v>18993.706249999999</v>
      </c>
      <c r="Y62" s="35">
        <f>Table1[[#This Row],[At-Risk FI PIN]]</f>
        <v>1157.672376893034</v>
      </c>
      <c r="Z62" s="36">
        <f>Table1[[#This Row],[Acute PIN 2021]]+Table1[[#This Row],[At-risk PIN 2021
(as Per HNO 2021 - No Change)]]</f>
        <v>20151.378626893034</v>
      </c>
    </row>
    <row r="63" spans="1:26" x14ac:dyDescent="0.45">
      <c r="A63" s="1" t="s">
        <v>118</v>
      </c>
      <c r="B63" s="1" t="s">
        <v>126</v>
      </c>
      <c r="C63" s="1" t="s">
        <v>126</v>
      </c>
      <c r="D63" s="7" t="s">
        <v>553</v>
      </c>
      <c r="E63" s="1" t="s">
        <v>127</v>
      </c>
      <c r="F63" s="2">
        <v>29808.5</v>
      </c>
      <c r="G63" s="11">
        <v>29808.5</v>
      </c>
      <c r="H63" s="11">
        <v>0</v>
      </c>
      <c r="I63">
        <v>4</v>
      </c>
      <c r="J63" s="12">
        <v>29808.5</v>
      </c>
      <c r="K63" s="12">
        <v>44683.5</v>
      </c>
      <c r="L63" s="12">
        <v>29808.5</v>
      </c>
      <c r="M63" s="12">
        <v>14875</v>
      </c>
      <c r="N63" s="12">
        <v>0</v>
      </c>
      <c r="O63" s="12">
        <v>0</v>
      </c>
      <c r="P63" s="12">
        <v>0</v>
      </c>
      <c r="Q63" s="12">
        <v>44683.5</v>
      </c>
      <c r="R63" s="17">
        <v>1</v>
      </c>
      <c r="S63" s="17">
        <v>1</v>
      </c>
      <c r="T63" s="12">
        <v>29808.5</v>
      </c>
      <c r="U63" s="17">
        <v>1</v>
      </c>
      <c r="V63" s="12">
        <v>14875</v>
      </c>
      <c r="W63" s="17">
        <v>0.3328969306343505</v>
      </c>
      <c r="X63" s="34">
        <f>Table1[[#This Row],['#MYR 2021
Final method
(Idleb no-data)]]</f>
        <v>44683.5</v>
      </c>
      <c r="Y63" s="35">
        <f>Table1[[#This Row],[At-Risk FI PIN]]</f>
        <v>0</v>
      </c>
      <c r="Z63" s="36">
        <f>Table1[[#This Row],[Acute PIN 2021]]+Table1[[#This Row],[At-risk PIN 2021
(as Per HNO 2021 - No Change)]]</f>
        <v>44683.5</v>
      </c>
    </row>
    <row r="64" spans="1:26" x14ac:dyDescent="0.45">
      <c r="A64" s="1" t="s">
        <v>118</v>
      </c>
      <c r="B64" s="1" t="s">
        <v>126</v>
      </c>
      <c r="C64" s="1" t="s">
        <v>128</v>
      </c>
      <c r="D64" s="1" t="s">
        <v>553</v>
      </c>
      <c r="E64" s="1" t="s">
        <v>129</v>
      </c>
      <c r="F64" s="2">
        <v>26965</v>
      </c>
      <c r="G64" s="11">
        <v>8628.7999999999993</v>
      </c>
      <c r="H64" s="11">
        <v>2052.1449409063662</v>
      </c>
      <c r="I64">
        <v>3</v>
      </c>
      <c r="J64" s="12">
        <v>10680.944940906365</v>
      </c>
      <c r="K64" s="12">
        <v>38354</v>
      </c>
      <c r="L64" s="12">
        <v>26965</v>
      </c>
      <c r="M64" s="12">
        <v>11389</v>
      </c>
      <c r="N64" s="12">
        <v>0</v>
      </c>
      <c r="O64" s="12">
        <v>0</v>
      </c>
      <c r="P64" s="12">
        <v>0</v>
      </c>
      <c r="Q64" s="12">
        <v>12401.126666666665</v>
      </c>
      <c r="R64" s="17">
        <v>0.32333333333333331</v>
      </c>
      <c r="S64" s="17">
        <v>0.32333333333333331</v>
      </c>
      <c r="T64" s="12">
        <v>8628.7999999999993</v>
      </c>
      <c r="U64" s="17">
        <v>0.31999999999999995</v>
      </c>
      <c r="V64" s="12">
        <v>3772.3266666666659</v>
      </c>
      <c r="W64" s="17">
        <v>9.8355495298187046E-2</v>
      </c>
      <c r="X64" s="34">
        <f>Table1[[#This Row],['#MYR 2021
Final method
(Idleb no-data)]]</f>
        <v>12401.126666666665</v>
      </c>
      <c r="Y64" s="35">
        <f>Table1[[#This Row],[At-Risk FI PIN]]</f>
        <v>2052.1449409063662</v>
      </c>
      <c r="Z64" s="36">
        <f>Table1[[#This Row],[Acute PIN 2021]]+Table1[[#This Row],[At-risk PIN 2021
(as Per HNO 2021 - No Change)]]</f>
        <v>14453.271607573031</v>
      </c>
    </row>
    <row r="65" spans="1:26" x14ac:dyDescent="0.45">
      <c r="A65" s="1" t="s">
        <v>118</v>
      </c>
      <c r="B65" s="1" t="s">
        <v>126</v>
      </c>
      <c r="C65" s="1" t="s">
        <v>130</v>
      </c>
      <c r="D65" s="7" t="s">
        <v>553</v>
      </c>
      <c r="E65" s="1" t="s">
        <v>131</v>
      </c>
      <c r="F65" s="2">
        <v>37426</v>
      </c>
      <c r="G65" s="11">
        <v>15155.98347107438</v>
      </c>
      <c r="H65" s="11">
        <v>4207.6702765314531</v>
      </c>
      <c r="I65">
        <v>3</v>
      </c>
      <c r="J65" s="12">
        <v>19363.653747605833</v>
      </c>
      <c r="K65" s="12">
        <v>37622.5</v>
      </c>
      <c r="L65" s="12">
        <v>37426</v>
      </c>
      <c r="M65" s="12">
        <v>196.5</v>
      </c>
      <c r="N65" s="12">
        <v>0</v>
      </c>
      <c r="O65" s="12">
        <v>0</v>
      </c>
      <c r="P65" s="12">
        <v>0</v>
      </c>
      <c r="Q65" s="12">
        <v>15360.966184573002</v>
      </c>
      <c r="R65" s="17">
        <v>0.40829201101928375</v>
      </c>
      <c r="S65" s="17">
        <v>0.40829201101928375</v>
      </c>
      <c r="T65" s="12">
        <v>15155.98347107438</v>
      </c>
      <c r="U65" s="17">
        <v>0.4049586776859504</v>
      </c>
      <c r="V65" s="12">
        <v>204.98271349862262</v>
      </c>
      <c r="W65" s="17">
        <v>5.4484075619276396E-3</v>
      </c>
      <c r="X65" s="34">
        <f>Table1[[#This Row],['#MYR 2021
Final method
(Idleb no-data)]]</f>
        <v>15360.966184573002</v>
      </c>
      <c r="Y65" s="35">
        <f>Table1[[#This Row],[At-Risk FI PIN]]</f>
        <v>4207.6702765314531</v>
      </c>
      <c r="Z65" s="36">
        <f>Table1[[#This Row],[Acute PIN 2021]]+Table1[[#This Row],[At-risk PIN 2021
(as Per HNO 2021 - No Change)]]</f>
        <v>19568.636461104456</v>
      </c>
    </row>
    <row r="66" spans="1:26" x14ac:dyDescent="0.45">
      <c r="A66" s="1" t="s">
        <v>118</v>
      </c>
      <c r="B66" s="1" t="s">
        <v>132</v>
      </c>
      <c r="C66" s="1" t="s">
        <v>132</v>
      </c>
      <c r="D66" s="1" t="s">
        <v>551</v>
      </c>
      <c r="E66" s="1" t="s">
        <v>133</v>
      </c>
      <c r="F66" s="2">
        <v>85988</v>
      </c>
      <c r="G66" s="11">
        <v>44610.315789473687</v>
      </c>
      <c r="H66" s="11">
        <v>12177.805034573503</v>
      </c>
      <c r="I66">
        <v>4</v>
      </c>
      <c r="J66" s="12">
        <v>56788.12082404719</v>
      </c>
      <c r="K66" s="12">
        <v>76960</v>
      </c>
      <c r="L66" s="12">
        <v>85988</v>
      </c>
      <c r="M66" s="12">
        <v>-9028</v>
      </c>
      <c r="N66" s="12">
        <v>8457</v>
      </c>
      <c r="O66" s="12">
        <v>0</v>
      </c>
      <c r="P66" s="12">
        <v>8457</v>
      </c>
      <c r="Q66" s="12">
        <v>44224.493709273185</v>
      </c>
      <c r="R66" s="17">
        <v>0.57464258977745819</v>
      </c>
      <c r="S66" s="17">
        <v>0.52213032581453633</v>
      </c>
      <c r="T66" s="12">
        <v>44610.315789473687</v>
      </c>
      <c r="U66" s="17">
        <v>0.51879699248120303</v>
      </c>
      <c r="V66" s="12">
        <v>-385.82208020050166</v>
      </c>
      <c r="W66" s="17">
        <v>-5.013280667885936E-3</v>
      </c>
      <c r="X66" s="34">
        <f>Table1[[#This Row],['#MYR 2021
Final method
(Idleb no-data)]]</f>
        <v>44224.493709273185</v>
      </c>
      <c r="Y66" s="35">
        <f>Table1[[#This Row],[At-Risk FI PIN]]</f>
        <v>12177.805034573503</v>
      </c>
      <c r="Z66" s="36">
        <f>Table1[[#This Row],[Acute PIN 2021]]+Table1[[#This Row],[At-risk PIN 2021
(as Per HNO 2021 - No Change)]]</f>
        <v>56402.298743846688</v>
      </c>
    </row>
    <row r="67" spans="1:26" x14ac:dyDescent="0.45">
      <c r="A67" s="1" t="s">
        <v>118</v>
      </c>
      <c r="B67" s="1" t="s">
        <v>132</v>
      </c>
      <c r="C67" s="1" t="s">
        <v>134</v>
      </c>
      <c r="D67" s="7" t="s">
        <v>551</v>
      </c>
      <c r="E67" s="1" t="s">
        <v>135</v>
      </c>
      <c r="F67" s="2">
        <v>43563</v>
      </c>
      <c r="G67" s="11">
        <v>10382.891191709845</v>
      </c>
      <c r="H67" s="11">
        <v>2361.9504141997163</v>
      </c>
      <c r="I67">
        <v>3</v>
      </c>
      <c r="J67" s="12">
        <v>12744.841605909562</v>
      </c>
      <c r="K67" s="12">
        <v>46410</v>
      </c>
      <c r="L67" s="12">
        <v>43563</v>
      </c>
      <c r="M67" s="12">
        <v>2847</v>
      </c>
      <c r="N67" s="12">
        <v>0</v>
      </c>
      <c r="O67" s="12">
        <v>0</v>
      </c>
      <c r="P67" s="12">
        <v>0</v>
      </c>
      <c r="Q67" s="12">
        <v>11216.150777202072</v>
      </c>
      <c r="R67" s="17">
        <v>0.24167530224525044</v>
      </c>
      <c r="S67" s="17">
        <v>0.24167530224525044</v>
      </c>
      <c r="T67" s="12">
        <v>10382.891191709845</v>
      </c>
      <c r="U67" s="17">
        <v>0.23834196891191711</v>
      </c>
      <c r="V67" s="12">
        <v>833.25958549222742</v>
      </c>
      <c r="W67" s="17">
        <v>1.7954311258182018E-2</v>
      </c>
      <c r="X67" s="34">
        <f>Table1[[#This Row],['#MYR 2021
Final method
(Idleb no-data)]]</f>
        <v>11216.150777202072</v>
      </c>
      <c r="Y67" s="35">
        <f>Table1[[#This Row],[At-Risk FI PIN]]</f>
        <v>2361.9504141997163</v>
      </c>
      <c r="Z67" s="36">
        <f>Table1[[#This Row],[Acute PIN 2021]]+Table1[[#This Row],[At-risk PIN 2021
(as Per HNO 2021 - No Change)]]</f>
        <v>13578.101191401789</v>
      </c>
    </row>
    <row r="68" spans="1:26" x14ac:dyDescent="0.45">
      <c r="A68" s="1" t="s">
        <v>118</v>
      </c>
      <c r="B68" s="1" t="s">
        <v>132</v>
      </c>
      <c r="C68" s="1" t="s">
        <v>136</v>
      </c>
      <c r="D68" s="1" t="s">
        <v>551</v>
      </c>
      <c r="E68" s="1" t="s">
        <v>137</v>
      </c>
      <c r="F68" s="2">
        <v>39955</v>
      </c>
      <c r="G68" s="11">
        <v>14571.614379084967</v>
      </c>
      <c r="H68" s="11">
        <v>3257.9316222317498</v>
      </c>
      <c r="I68">
        <v>3</v>
      </c>
      <c r="J68" s="12">
        <v>17829.546001316718</v>
      </c>
      <c r="K68" s="12">
        <v>38418</v>
      </c>
      <c r="L68" s="12">
        <v>39955</v>
      </c>
      <c r="M68" s="12">
        <v>-1537</v>
      </c>
      <c r="N68" s="12">
        <v>0</v>
      </c>
      <c r="O68" s="12">
        <v>2559</v>
      </c>
      <c r="P68" s="12">
        <v>-2559</v>
      </c>
      <c r="Q68" s="12">
        <v>12468.968632358708</v>
      </c>
      <c r="R68" s="17">
        <v>0.32456058702583968</v>
      </c>
      <c r="S68" s="17">
        <v>0.32456058702583968</v>
      </c>
      <c r="T68" s="12">
        <v>14571.614379084967</v>
      </c>
      <c r="U68" s="17">
        <v>0.36470064770579319</v>
      </c>
      <c r="V68" s="12">
        <v>-2102.6457467262589</v>
      </c>
      <c r="W68" s="17">
        <v>-5.4730744617790074E-2</v>
      </c>
      <c r="X68" s="34">
        <f>Table1[[#This Row],['#MYR 2021
Final method
(Idleb no-data)]]</f>
        <v>12468.968632358708</v>
      </c>
      <c r="Y68" s="35">
        <f>Table1[[#This Row],[At-Risk FI PIN]]</f>
        <v>3257.9316222317498</v>
      </c>
      <c r="Z68" s="36">
        <f>Table1[[#This Row],[Acute PIN 2021]]+Table1[[#This Row],[At-risk PIN 2021
(as Per HNO 2021 - No Change)]]</f>
        <v>15726.900254590459</v>
      </c>
    </row>
    <row r="69" spans="1:26" x14ac:dyDescent="0.45">
      <c r="A69" s="1" t="s">
        <v>138</v>
      </c>
      <c r="B69" s="1" t="s">
        <v>138</v>
      </c>
      <c r="C69" s="1" t="s">
        <v>138</v>
      </c>
      <c r="D69" s="7" t="s">
        <v>162</v>
      </c>
      <c r="E69" s="1" t="s">
        <v>139</v>
      </c>
      <c r="F69" s="2">
        <v>191894</v>
      </c>
      <c r="G69" s="11">
        <v>101429.68571428572</v>
      </c>
      <c r="H69" s="11">
        <v>22375.268900629493</v>
      </c>
      <c r="I69">
        <v>4</v>
      </c>
      <c r="J69" s="12">
        <v>123804.95461491522</v>
      </c>
      <c r="K69" s="12">
        <v>191513</v>
      </c>
      <c r="L69" s="12">
        <v>191894</v>
      </c>
      <c r="M69" s="12">
        <v>-381</v>
      </c>
      <c r="N69" s="12">
        <v>0</v>
      </c>
      <c r="O69" s="12">
        <v>0</v>
      </c>
      <c r="P69" s="12">
        <v>0</v>
      </c>
      <c r="Q69" s="12">
        <v>110803.95000000001</v>
      </c>
      <c r="R69" s="17">
        <v>0.57857142857142863</v>
      </c>
      <c r="S69" s="17">
        <v>0.57857142857142863</v>
      </c>
      <c r="T69" s="12">
        <v>101429.68571428572</v>
      </c>
      <c r="U69" s="17">
        <v>0.52857142857142858</v>
      </c>
      <c r="V69" s="12">
        <v>9374.2642857142928</v>
      </c>
      <c r="W69" s="17">
        <v>4.8948448855765887E-2</v>
      </c>
      <c r="X69" s="34">
        <f>Table1[[#This Row],['#MYR 2021
Final method
(Idleb no-data)]]</f>
        <v>110803.95000000001</v>
      </c>
      <c r="Y69" s="35">
        <f>Table1[[#This Row],[At-Risk FI PIN]]</f>
        <v>22375.268900629493</v>
      </c>
      <c r="Z69" s="36">
        <f>Table1[[#This Row],[Acute PIN 2021]]+Table1[[#This Row],[At-risk PIN 2021
(as Per HNO 2021 - No Change)]]</f>
        <v>133179.21890062949</v>
      </c>
    </row>
    <row r="70" spans="1:26" x14ac:dyDescent="0.45">
      <c r="A70" s="1" t="s">
        <v>138</v>
      </c>
      <c r="B70" s="1" t="s">
        <v>138</v>
      </c>
      <c r="C70" s="1" t="s">
        <v>140</v>
      </c>
      <c r="D70" s="1" t="s">
        <v>162</v>
      </c>
      <c r="E70" s="1" t="s">
        <v>141</v>
      </c>
      <c r="F70" s="2">
        <v>21116</v>
      </c>
      <c r="G70" s="11">
        <v>19004.399999999998</v>
      </c>
      <c r="H70" s="11">
        <v>828.6158300585837</v>
      </c>
      <c r="I70">
        <v>4</v>
      </c>
      <c r="J70" s="12">
        <v>19833.015830058583</v>
      </c>
      <c r="K70" s="12">
        <v>21120</v>
      </c>
      <c r="L70" s="12">
        <v>21116</v>
      </c>
      <c r="M70" s="12">
        <v>4</v>
      </c>
      <c r="N70" s="12">
        <v>0</v>
      </c>
      <c r="O70" s="12">
        <v>0</v>
      </c>
      <c r="P70" s="12">
        <v>0</v>
      </c>
      <c r="Q70" s="12">
        <v>20064</v>
      </c>
      <c r="R70" s="17">
        <v>0.95</v>
      </c>
      <c r="S70" s="17">
        <v>0.95</v>
      </c>
      <c r="T70" s="12">
        <v>19004.399999999998</v>
      </c>
      <c r="U70" s="17">
        <v>0.89999999999999991</v>
      </c>
      <c r="V70" s="12">
        <v>1059.6000000000022</v>
      </c>
      <c r="W70" s="17">
        <v>5.017045454545465E-2</v>
      </c>
      <c r="X70" s="34">
        <f>Table1[[#This Row],['#MYR 2021
Final method
(Idleb no-data)]]</f>
        <v>20064</v>
      </c>
      <c r="Y70" s="35">
        <f>Table1[[#This Row],[At-Risk FI PIN]]</f>
        <v>828.6158300585837</v>
      </c>
      <c r="Z70" s="36">
        <f>Table1[[#This Row],[Acute PIN 2021]]+Table1[[#This Row],[At-risk PIN 2021
(as Per HNO 2021 - No Change)]]</f>
        <v>20892.615830058585</v>
      </c>
    </row>
    <row r="71" spans="1:26" x14ac:dyDescent="0.45">
      <c r="A71" s="1" t="s">
        <v>138</v>
      </c>
      <c r="B71" s="1" t="s">
        <v>138</v>
      </c>
      <c r="C71" s="1" t="s">
        <v>142</v>
      </c>
      <c r="D71" s="7" t="s">
        <v>162</v>
      </c>
      <c r="E71" s="1" t="s">
        <v>143</v>
      </c>
      <c r="F71" s="2">
        <v>14499</v>
      </c>
      <c r="G71" s="11">
        <v>9358.4454545454555</v>
      </c>
      <c r="H71" s="11">
        <v>1517.219286483476</v>
      </c>
      <c r="I71">
        <v>4</v>
      </c>
      <c r="J71" s="12">
        <v>10875.664741028932</v>
      </c>
      <c r="K71" s="12">
        <v>14499</v>
      </c>
      <c r="L71" s="12">
        <v>14499</v>
      </c>
      <c r="M71" s="12">
        <v>0</v>
      </c>
      <c r="N71" s="12">
        <v>0</v>
      </c>
      <c r="O71" s="12">
        <v>0</v>
      </c>
      <c r="P71" s="12">
        <v>0</v>
      </c>
      <c r="Q71" s="12">
        <v>10083.395454545456</v>
      </c>
      <c r="R71" s="17">
        <v>0.69545454545454555</v>
      </c>
      <c r="S71" s="17">
        <v>0.69545454545454555</v>
      </c>
      <c r="T71" s="12">
        <v>9358.4454545454555</v>
      </c>
      <c r="U71" s="17">
        <v>0.6454545454545455</v>
      </c>
      <c r="V71" s="12">
        <v>724.95000000000073</v>
      </c>
      <c r="W71" s="17">
        <v>5.0000000000000051E-2</v>
      </c>
      <c r="X71" s="34">
        <f>Table1[[#This Row],['#MYR 2021
Final method
(Idleb no-data)]]</f>
        <v>10083.395454545456</v>
      </c>
      <c r="Y71" s="35">
        <f>Table1[[#This Row],[At-Risk FI PIN]]</f>
        <v>1517.219286483476</v>
      </c>
      <c r="Z71" s="36">
        <f>Table1[[#This Row],[Acute PIN 2021]]+Table1[[#This Row],[At-risk PIN 2021
(as Per HNO 2021 - No Change)]]</f>
        <v>11600.614741028932</v>
      </c>
    </row>
    <row r="72" spans="1:26" x14ac:dyDescent="0.45">
      <c r="A72" s="1" t="s">
        <v>138</v>
      </c>
      <c r="B72" s="1" t="s">
        <v>144</v>
      </c>
      <c r="C72" s="1" t="s">
        <v>144</v>
      </c>
      <c r="D72" s="1" t="s">
        <v>162</v>
      </c>
      <c r="E72" s="1" t="s">
        <v>145</v>
      </c>
      <c r="F72" s="2">
        <v>27634</v>
      </c>
      <c r="G72" s="11">
        <v>18307.524999999998</v>
      </c>
      <c r="H72" s="11">
        <v>2891.7054805630992</v>
      </c>
      <c r="I72">
        <v>4</v>
      </c>
      <c r="J72" s="12">
        <v>21199.230480563096</v>
      </c>
      <c r="K72" s="12">
        <v>27634</v>
      </c>
      <c r="L72" s="12">
        <v>27634</v>
      </c>
      <c r="M72" s="12">
        <v>0</v>
      </c>
      <c r="N72" s="12">
        <v>0</v>
      </c>
      <c r="O72" s="12">
        <v>0</v>
      </c>
      <c r="P72" s="12">
        <v>0</v>
      </c>
      <c r="Q72" s="12">
        <v>19689.224999999999</v>
      </c>
      <c r="R72" s="17">
        <v>0.71249999999999991</v>
      </c>
      <c r="S72" s="17">
        <v>0.71249999999999991</v>
      </c>
      <c r="T72" s="12">
        <v>18307.524999999998</v>
      </c>
      <c r="U72" s="17">
        <v>0.66249999999999987</v>
      </c>
      <c r="V72" s="12">
        <v>1381.7000000000007</v>
      </c>
      <c r="W72" s="17">
        <v>5.0000000000000024E-2</v>
      </c>
      <c r="X72" s="34">
        <f>Table1[[#This Row],['#MYR 2021
Final method
(Idleb no-data)]]</f>
        <v>19689.224999999999</v>
      </c>
      <c r="Y72" s="35">
        <f>Table1[[#This Row],[At-Risk FI PIN]]</f>
        <v>2891.7054805630992</v>
      </c>
      <c r="Z72" s="36">
        <f>Table1[[#This Row],[Acute PIN 2021]]+Table1[[#This Row],[At-risk PIN 2021
(as Per HNO 2021 - No Change)]]</f>
        <v>22580.930480563096</v>
      </c>
    </row>
    <row r="73" spans="1:26" x14ac:dyDescent="0.45">
      <c r="A73" s="1" t="s">
        <v>138</v>
      </c>
      <c r="B73" s="1" t="s">
        <v>144</v>
      </c>
      <c r="C73" s="1" t="s">
        <v>146</v>
      </c>
      <c r="D73" s="7" t="s">
        <v>162</v>
      </c>
      <c r="E73" s="1" t="s">
        <v>147</v>
      </c>
      <c r="F73" s="2">
        <v>11287</v>
      </c>
      <c r="G73" s="11">
        <v>8062.142857142856</v>
      </c>
      <c r="H73" s="11">
        <v>1012.3764645762168</v>
      </c>
      <c r="I73">
        <v>4</v>
      </c>
      <c r="J73" s="12">
        <v>9074.5193217190736</v>
      </c>
      <c r="K73" s="12">
        <v>11297</v>
      </c>
      <c r="L73" s="12">
        <v>11287</v>
      </c>
      <c r="M73" s="12">
        <v>10</v>
      </c>
      <c r="N73" s="12">
        <v>0</v>
      </c>
      <c r="O73" s="12">
        <v>0</v>
      </c>
      <c r="P73" s="12">
        <v>0</v>
      </c>
      <c r="Q73" s="12">
        <v>8634.1357142857141</v>
      </c>
      <c r="R73" s="17">
        <v>0.76428571428571423</v>
      </c>
      <c r="S73" s="17">
        <v>0.76428571428571423</v>
      </c>
      <c r="T73" s="12">
        <v>8062.142857142856</v>
      </c>
      <c r="U73" s="17">
        <v>0.71428571428571419</v>
      </c>
      <c r="V73" s="12">
        <v>571.99285714285816</v>
      </c>
      <c r="W73" s="17">
        <v>5.0632279113291864E-2</v>
      </c>
      <c r="X73" s="34">
        <f>Table1[[#This Row],['#MYR 2021
Final method
(Idleb no-data)]]</f>
        <v>8634.1357142857141</v>
      </c>
      <c r="Y73" s="35">
        <f>Table1[[#This Row],[At-Risk FI PIN]]</f>
        <v>1012.3764645762168</v>
      </c>
      <c r="Z73" s="36">
        <f>Table1[[#This Row],[Acute PIN 2021]]+Table1[[#This Row],[At-risk PIN 2021
(as Per HNO 2021 - No Change)]]</f>
        <v>9646.5121788619308</v>
      </c>
    </row>
    <row r="74" spans="1:26" x14ac:dyDescent="0.45">
      <c r="A74" s="1" t="s">
        <v>138</v>
      </c>
      <c r="B74" s="1" t="s">
        <v>144</v>
      </c>
      <c r="C74" s="1" t="s">
        <v>148</v>
      </c>
      <c r="D74" s="1" t="s">
        <v>162</v>
      </c>
      <c r="E74" s="1" t="s">
        <v>149</v>
      </c>
      <c r="F74" s="2">
        <v>4852</v>
      </c>
      <c r="G74" s="11">
        <v>3315.5333333333333</v>
      </c>
      <c r="H74" s="11">
        <v>507.72797972396899</v>
      </c>
      <c r="I74">
        <v>4</v>
      </c>
      <c r="J74" s="12">
        <v>3823.2613130573022</v>
      </c>
      <c r="K74" s="12">
        <v>4852</v>
      </c>
      <c r="L74" s="12">
        <v>4852</v>
      </c>
      <c r="M74" s="12">
        <v>0</v>
      </c>
      <c r="N74" s="12">
        <v>0</v>
      </c>
      <c r="O74" s="12">
        <v>0</v>
      </c>
      <c r="P74" s="12">
        <v>0</v>
      </c>
      <c r="Q74" s="12">
        <v>3558.1333333333337</v>
      </c>
      <c r="R74" s="17">
        <v>0.73333333333333339</v>
      </c>
      <c r="S74" s="17">
        <v>0.73333333333333339</v>
      </c>
      <c r="T74" s="12">
        <v>3315.5333333333333</v>
      </c>
      <c r="U74" s="17">
        <v>0.68333333333333335</v>
      </c>
      <c r="V74" s="12">
        <v>242.60000000000036</v>
      </c>
      <c r="W74" s="17">
        <v>5.0000000000000072E-2</v>
      </c>
      <c r="X74" s="34">
        <f>Table1[[#This Row],['#MYR 2021
Final method
(Idleb no-data)]]</f>
        <v>3558.1333333333337</v>
      </c>
      <c r="Y74" s="35">
        <f>Table1[[#This Row],[At-Risk FI PIN]]</f>
        <v>507.72797972396899</v>
      </c>
      <c r="Z74" s="36">
        <f>Table1[[#This Row],[Acute PIN 2021]]+Table1[[#This Row],[At-risk PIN 2021
(as Per HNO 2021 - No Change)]]</f>
        <v>4065.8613130573026</v>
      </c>
    </row>
    <row r="75" spans="1:26" x14ac:dyDescent="0.45">
      <c r="A75" s="1" t="s">
        <v>138</v>
      </c>
      <c r="B75" s="1" t="s">
        <v>144</v>
      </c>
      <c r="C75" s="1" t="s">
        <v>150</v>
      </c>
      <c r="D75" s="7" t="s">
        <v>162</v>
      </c>
      <c r="E75" s="1" t="s">
        <v>151</v>
      </c>
      <c r="F75" s="2">
        <v>6552</v>
      </c>
      <c r="G75" s="11">
        <v>2246.4</v>
      </c>
      <c r="H75" s="11">
        <v>195.89175145162196</v>
      </c>
      <c r="I75">
        <v>3</v>
      </c>
      <c r="J75" s="12">
        <v>2442.2917514516221</v>
      </c>
      <c r="K75" s="12">
        <v>6552</v>
      </c>
      <c r="L75" s="12">
        <v>6552</v>
      </c>
      <c r="M75" s="12">
        <v>0</v>
      </c>
      <c r="N75" s="12">
        <v>0</v>
      </c>
      <c r="O75" s="12">
        <v>0</v>
      </c>
      <c r="P75" s="12">
        <v>0</v>
      </c>
      <c r="Q75" s="12">
        <v>2574</v>
      </c>
      <c r="R75" s="17">
        <v>0.39285714285714285</v>
      </c>
      <c r="S75" s="17">
        <v>0.39285714285714285</v>
      </c>
      <c r="T75" s="12">
        <v>2246.4</v>
      </c>
      <c r="U75" s="17">
        <v>0.34285714285714286</v>
      </c>
      <c r="V75" s="12">
        <v>327.59999999999991</v>
      </c>
      <c r="W75" s="17">
        <v>4.9999999999999989E-2</v>
      </c>
      <c r="X75" s="34">
        <f>Table1[[#This Row],['#MYR 2021
Final method
(Idleb no-data)]]</f>
        <v>2574</v>
      </c>
      <c r="Y75" s="35">
        <f>Table1[[#This Row],[At-Risk FI PIN]]</f>
        <v>195.89175145162196</v>
      </c>
      <c r="Z75" s="36">
        <f>Table1[[#This Row],[Acute PIN 2021]]+Table1[[#This Row],[At-risk PIN 2021
(as Per HNO 2021 - No Change)]]</f>
        <v>2769.891751451622</v>
      </c>
    </row>
    <row r="76" spans="1:26" x14ac:dyDescent="0.45">
      <c r="A76" s="1" t="s">
        <v>138</v>
      </c>
      <c r="B76" s="1" t="s">
        <v>144</v>
      </c>
      <c r="C76" s="1" t="s">
        <v>152</v>
      </c>
      <c r="D76" s="1" t="s">
        <v>162</v>
      </c>
      <c r="E76" s="1" t="s">
        <v>153</v>
      </c>
      <c r="F76" s="2">
        <v>13487</v>
      </c>
      <c r="G76" s="11">
        <v>6550.8285714285721</v>
      </c>
      <c r="H76" s="11">
        <v>403.23444014469254</v>
      </c>
      <c r="I76">
        <v>3</v>
      </c>
      <c r="J76" s="12">
        <v>6954.0630115732647</v>
      </c>
      <c r="K76" s="12">
        <v>13507</v>
      </c>
      <c r="L76" s="12">
        <v>13487</v>
      </c>
      <c r="M76" s="12">
        <v>20</v>
      </c>
      <c r="N76" s="12">
        <v>0</v>
      </c>
      <c r="O76" s="12">
        <v>0</v>
      </c>
      <c r="P76" s="12">
        <v>0</v>
      </c>
      <c r="Q76" s="12">
        <v>7235.8928571428587</v>
      </c>
      <c r="R76" s="17">
        <v>0.53571428571428581</v>
      </c>
      <c r="S76" s="17">
        <v>0.53571428571428581</v>
      </c>
      <c r="T76" s="12">
        <v>6550.8285714285721</v>
      </c>
      <c r="U76" s="17">
        <v>0.48571428571428577</v>
      </c>
      <c r="V76" s="12">
        <v>685.0642857142866</v>
      </c>
      <c r="W76" s="17">
        <v>5.0719203799088369E-2</v>
      </c>
      <c r="X76" s="34">
        <f>Table1[[#This Row],['#MYR 2021
Final method
(Idleb no-data)]]</f>
        <v>7235.8928571428587</v>
      </c>
      <c r="Y76" s="35">
        <f>Table1[[#This Row],[At-Risk FI PIN]]</f>
        <v>403.23444014469254</v>
      </c>
      <c r="Z76" s="36">
        <f>Table1[[#This Row],[Acute PIN 2021]]+Table1[[#This Row],[At-risk PIN 2021
(as Per HNO 2021 - No Change)]]</f>
        <v>7639.1272972875513</v>
      </c>
    </row>
    <row r="77" spans="1:26" x14ac:dyDescent="0.45">
      <c r="A77" s="1" t="s">
        <v>138</v>
      </c>
      <c r="B77" s="1" t="s">
        <v>154</v>
      </c>
      <c r="C77" s="1" t="s">
        <v>154</v>
      </c>
      <c r="D77" s="7" t="s">
        <v>162</v>
      </c>
      <c r="E77" s="1" t="s">
        <v>155</v>
      </c>
      <c r="F77" s="2">
        <v>39198</v>
      </c>
      <c r="G77" s="11">
        <v>26527.939393939396</v>
      </c>
      <c r="H77" s="11">
        <v>3281.43798008576</v>
      </c>
      <c r="I77">
        <v>4</v>
      </c>
      <c r="J77" s="12">
        <v>29809.377374025156</v>
      </c>
      <c r="K77" s="12">
        <v>39168</v>
      </c>
      <c r="L77" s="12">
        <v>39198</v>
      </c>
      <c r="M77" s="12">
        <v>-30</v>
      </c>
      <c r="N77" s="12">
        <v>0</v>
      </c>
      <c r="O77" s="12">
        <v>0</v>
      </c>
      <c r="P77" s="12">
        <v>0</v>
      </c>
      <c r="Q77" s="12">
        <v>28466.036363636365</v>
      </c>
      <c r="R77" s="17">
        <v>0.72676767676767684</v>
      </c>
      <c r="S77" s="17">
        <v>0.72676767676767684</v>
      </c>
      <c r="T77" s="12">
        <v>26527.939393939396</v>
      </c>
      <c r="U77" s="17">
        <v>0.6767676767676768</v>
      </c>
      <c r="V77" s="12">
        <v>1938.0969696969696</v>
      </c>
      <c r="W77" s="17">
        <v>4.9481642404436518E-2</v>
      </c>
      <c r="X77" s="34">
        <f>Table1[[#This Row],['#MYR 2021
Final method
(Idleb no-data)]]</f>
        <v>28466.036363636365</v>
      </c>
      <c r="Y77" s="35">
        <f>Table1[[#This Row],[At-Risk FI PIN]]</f>
        <v>3281.43798008576</v>
      </c>
      <c r="Z77" s="36">
        <f>Table1[[#This Row],[Acute PIN 2021]]+Table1[[#This Row],[At-risk PIN 2021
(as Per HNO 2021 - No Change)]]</f>
        <v>31747.474343722126</v>
      </c>
    </row>
    <row r="78" spans="1:26" x14ac:dyDescent="0.45">
      <c r="A78" s="1" t="s">
        <v>138</v>
      </c>
      <c r="B78" s="1" t="s">
        <v>154</v>
      </c>
      <c r="C78" s="1" t="s">
        <v>156</v>
      </c>
      <c r="D78" s="1" t="s">
        <v>162</v>
      </c>
      <c r="E78" s="1" t="s">
        <v>157</v>
      </c>
      <c r="F78" s="2">
        <v>21216</v>
      </c>
      <c r="G78" s="11">
        <v>15236.945454545456</v>
      </c>
      <c r="H78" s="11">
        <v>2421.9343815836896</v>
      </c>
      <c r="I78">
        <v>4</v>
      </c>
      <c r="J78" s="12">
        <v>17658.879836129145</v>
      </c>
      <c r="K78" s="12">
        <v>21216</v>
      </c>
      <c r="L78" s="12">
        <v>21216</v>
      </c>
      <c r="M78" s="12">
        <v>0</v>
      </c>
      <c r="N78" s="12">
        <v>0</v>
      </c>
      <c r="O78" s="12">
        <v>0</v>
      </c>
      <c r="P78" s="12">
        <v>0</v>
      </c>
      <c r="Q78" s="12">
        <v>16297.745454545457</v>
      </c>
      <c r="R78" s="17">
        <v>0.7681818181818183</v>
      </c>
      <c r="S78" s="17">
        <v>0.7681818181818183</v>
      </c>
      <c r="T78" s="12">
        <v>15236.945454545456</v>
      </c>
      <c r="U78" s="17">
        <v>0.71818181818181825</v>
      </c>
      <c r="V78" s="12">
        <v>1060.8000000000011</v>
      </c>
      <c r="W78" s="17">
        <v>5.0000000000000051E-2</v>
      </c>
      <c r="X78" s="34">
        <f>Table1[[#This Row],['#MYR 2021
Final method
(Idleb no-data)]]</f>
        <v>16297.745454545457</v>
      </c>
      <c r="Y78" s="35">
        <f>Table1[[#This Row],[At-Risk FI PIN]]</f>
        <v>2421.9343815836896</v>
      </c>
      <c r="Z78" s="36">
        <f>Table1[[#This Row],[Acute PIN 2021]]+Table1[[#This Row],[At-risk PIN 2021
(as Per HNO 2021 - No Change)]]</f>
        <v>18719.679836129148</v>
      </c>
    </row>
    <row r="79" spans="1:26" x14ac:dyDescent="0.45">
      <c r="A79" s="1" t="s">
        <v>138</v>
      </c>
      <c r="B79" s="1" t="s">
        <v>154</v>
      </c>
      <c r="C79" s="1" t="s">
        <v>158</v>
      </c>
      <c r="D79" s="7" t="s">
        <v>162</v>
      </c>
      <c r="E79" s="1" t="s">
        <v>159</v>
      </c>
      <c r="F79" s="2">
        <v>12873</v>
      </c>
      <c r="G79" s="11">
        <v>5792.8499999999995</v>
      </c>
      <c r="H79" s="11">
        <v>1178.68600527892</v>
      </c>
      <c r="I79">
        <v>3</v>
      </c>
      <c r="J79" s="12">
        <v>6971.5360052789192</v>
      </c>
      <c r="K79" s="12">
        <v>12873</v>
      </c>
      <c r="L79" s="12">
        <v>12873</v>
      </c>
      <c r="M79" s="12">
        <v>0</v>
      </c>
      <c r="N79" s="12">
        <v>0</v>
      </c>
      <c r="O79" s="12">
        <v>0</v>
      </c>
      <c r="P79" s="12">
        <v>0</v>
      </c>
      <c r="Q79" s="12">
        <v>6436.4999999999991</v>
      </c>
      <c r="R79" s="17">
        <v>0.49999999999999994</v>
      </c>
      <c r="S79" s="17">
        <v>0.49999999999999994</v>
      </c>
      <c r="T79" s="12">
        <v>5792.8499999999995</v>
      </c>
      <c r="U79" s="17">
        <v>0.44999999999999996</v>
      </c>
      <c r="V79" s="12">
        <v>643.64999999999964</v>
      </c>
      <c r="W79" s="17">
        <v>4.9999999999999975E-2</v>
      </c>
      <c r="X79" s="34">
        <f>Table1[[#This Row],['#MYR 2021
Final method
(Idleb no-data)]]</f>
        <v>6436.4999999999991</v>
      </c>
      <c r="Y79" s="35">
        <f>Table1[[#This Row],[At-Risk FI PIN]]</f>
        <v>1178.68600527892</v>
      </c>
      <c r="Z79" s="36">
        <f>Table1[[#This Row],[Acute PIN 2021]]+Table1[[#This Row],[At-risk PIN 2021
(as Per HNO 2021 - No Change)]]</f>
        <v>7615.1860052789189</v>
      </c>
    </row>
    <row r="80" spans="1:26" x14ac:dyDescent="0.45">
      <c r="A80" s="1" t="s">
        <v>138</v>
      </c>
      <c r="B80" s="1" t="s">
        <v>154</v>
      </c>
      <c r="C80" s="1" t="s">
        <v>160</v>
      </c>
      <c r="D80" s="1" t="s">
        <v>162</v>
      </c>
      <c r="E80" s="1" t="s">
        <v>161</v>
      </c>
      <c r="F80" s="2">
        <v>15887</v>
      </c>
      <c r="G80" s="11">
        <v>7149.1500000000015</v>
      </c>
      <c r="H80" s="11">
        <v>1939.5411135312881</v>
      </c>
      <c r="I80">
        <v>3</v>
      </c>
      <c r="J80" s="12">
        <v>9088.6911135312894</v>
      </c>
      <c r="K80" s="12">
        <v>15887</v>
      </c>
      <c r="L80" s="12">
        <v>15887</v>
      </c>
      <c r="M80" s="12">
        <v>0</v>
      </c>
      <c r="N80" s="12">
        <v>0</v>
      </c>
      <c r="O80" s="12">
        <v>0</v>
      </c>
      <c r="P80" s="12">
        <v>0</v>
      </c>
      <c r="Q80" s="12">
        <v>7943.5000000000018</v>
      </c>
      <c r="R80" s="17">
        <v>0.50000000000000011</v>
      </c>
      <c r="S80" s="17">
        <v>0.50000000000000011</v>
      </c>
      <c r="T80" s="12">
        <v>7149.1500000000015</v>
      </c>
      <c r="U80" s="17">
        <v>0.45000000000000007</v>
      </c>
      <c r="V80" s="12">
        <v>794.35000000000036</v>
      </c>
      <c r="W80" s="17">
        <v>5.0000000000000024E-2</v>
      </c>
      <c r="X80" s="34">
        <f>Table1[[#This Row],['#MYR 2021
Final method
(Idleb no-data)]]</f>
        <v>7943.5000000000018</v>
      </c>
      <c r="Y80" s="35">
        <f>Table1[[#This Row],[At-Risk FI PIN]]</f>
        <v>1939.5411135312881</v>
      </c>
      <c r="Z80" s="36">
        <f>Table1[[#This Row],[Acute PIN 2021]]+Table1[[#This Row],[At-risk PIN 2021
(as Per HNO 2021 - No Change)]]</f>
        <v>9883.0411135312897</v>
      </c>
    </row>
    <row r="81" spans="1:26" x14ac:dyDescent="0.45">
      <c r="A81" s="1" t="s">
        <v>162</v>
      </c>
      <c r="B81" s="1" t="s">
        <v>162</v>
      </c>
      <c r="C81" s="1" t="s">
        <v>162</v>
      </c>
      <c r="D81" s="7" t="s">
        <v>162</v>
      </c>
      <c r="E81" s="1" t="s">
        <v>163</v>
      </c>
      <c r="F81" s="2">
        <v>1827501</v>
      </c>
      <c r="G81" s="11">
        <v>856559.485567305</v>
      </c>
      <c r="H81" s="11">
        <v>147524.32898472139</v>
      </c>
      <c r="I81">
        <v>4</v>
      </c>
      <c r="J81" s="12">
        <v>1004083.8145520263</v>
      </c>
      <c r="K81" s="12">
        <v>1829796</v>
      </c>
      <c r="L81" s="12">
        <v>1827501</v>
      </c>
      <c r="M81" s="12">
        <v>2295</v>
      </c>
      <c r="N81" s="12">
        <v>0</v>
      </c>
      <c r="O81" s="12">
        <v>0</v>
      </c>
      <c r="P81" s="12">
        <v>0</v>
      </c>
      <c r="Q81" s="12">
        <v>863734.4843326665</v>
      </c>
      <c r="R81" s="17">
        <v>0.47203867771744307</v>
      </c>
      <c r="S81" s="17">
        <v>0.47203867771744307</v>
      </c>
      <c r="T81" s="12">
        <v>856559.485567305</v>
      </c>
      <c r="U81" s="17">
        <v>0.46870534438410977</v>
      </c>
      <c r="V81" s="12">
        <v>7174.9987653614953</v>
      </c>
      <c r="W81" s="17">
        <v>3.9212014701974947E-3</v>
      </c>
      <c r="X81" s="34">
        <f>Table1[[#This Row],['#MYR 2021
Final method
(Idleb no-data)]]</f>
        <v>863734.4843326665</v>
      </c>
      <c r="Y81" s="35">
        <f>Table1[[#This Row],[At-Risk FI PIN]]</f>
        <v>147524.32898472139</v>
      </c>
      <c r="Z81" s="36">
        <f>Table1[[#This Row],[Acute PIN 2021]]+Table1[[#This Row],[At-risk PIN 2021
(as Per HNO 2021 - No Change)]]</f>
        <v>1011258.8133173878</v>
      </c>
    </row>
    <row r="82" spans="1:26" x14ac:dyDescent="0.45">
      <c r="A82" s="1" t="s">
        <v>164</v>
      </c>
      <c r="B82" s="4" t="s">
        <v>164</v>
      </c>
      <c r="C82" s="4" t="s">
        <v>164</v>
      </c>
      <c r="D82" s="1" t="s">
        <v>162</v>
      </c>
      <c r="E82" s="4" t="s">
        <v>165</v>
      </c>
      <c r="F82" s="5">
        <v>196636</v>
      </c>
      <c r="G82" s="5">
        <v>96192.205405405417</v>
      </c>
      <c r="H82" s="5">
        <v>15571.471071210904</v>
      </c>
      <c r="I82">
        <v>3</v>
      </c>
      <c r="J82" s="12">
        <v>111763.67647661633</v>
      </c>
      <c r="K82" s="12">
        <v>195961.625</v>
      </c>
      <c r="L82" s="12">
        <v>196636</v>
      </c>
      <c r="M82" s="12">
        <v>-674.375</v>
      </c>
      <c r="N82" s="12">
        <v>0</v>
      </c>
      <c r="O82" s="12">
        <v>0</v>
      </c>
      <c r="P82" s="12">
        <v>0</v>
      </c>
      <c r="Q82" s="12">
        <v>101741.15719594595</v>
      </c>
      <c r="R82" s="17">
        <v>0.51918918918918922</v>
      </c>
      <c r="S82" s="17">
        <v>0.51918918918918922</v>
      </c>
      <c r="T82" s="12">
        <v>96192.205405405417</v>
      </c>
      <c r="U82" s="17">
        <v>0.48918918918918924</v>
      </c>
      <c r="V82" s="12">
        <v>5548.9517905405373</v>
      </c>
      <c r="W82" s="17">
        <v>2.8316522638248878E-2</v>
      </c>
      <c r="X82" s="34">
        <f>Table1[[#This Row],['#MYR 2021
Final method
(Idleb no-data)]]</f>
        <v>101741.15719594595</v>
      </c>
      <c r="Y82" s="35">
        <f>Table1[[#This Row],[At-Risk FI PIN]]</f>
        <v>15571.471071210904</v>
      </c>
      <c r="Z82" s="36">
        <f>Table1[[#This Row],[Acute PIN 2021]]+Table1[[#This Row],[At-risk PIN 2021
(as Per HNO 2021 - No Change)]]</f>
        <v>117312.62826715686</v>
      </c>
    </row>
    <row r="83" spans="1:26" x14ac:dyDescent="0.45">
      <c r="A83" s="1" t="s">
        <v>164</v>
      </c>
      <c r="B83" s="4" t="s">
        <v>164</v>
      </c>
      <c r="C83" s="1" t="s">
        <v>166</v>
      </c>
      <c r="D83" s="7" t="s">
        <v>162</v>
      </c>
      <c r="E83" s="1" t="s">
        <v>167</v>
      </c>
      <c r="F83" s="2">
        <v>42972</v>
      </c>
      <c r="G83" s="11">
        <v>20053.599999999999</v>
      </c>
      <c r="H83" s="11">
        <v>7494.5337814984869</v>
      </c>
      <c r="I83">
        <v>3</v>
      </c>
      <c r="J83" s="12">
        <v>27548.133781498487</v>
      </c>
      <c r="K83" s="12">
        <v>44451.166666666664</v>
      </c>
      <c r="L83" s="12">
        <v>42972</v>
      </c>
      <c r="M83" s="12">
        <v>1479.1666666666642</v>
      </c>
      <c r="N83" s="12">
        <v>0</v>
      </c>
      <c r="O83" s="12">
        <v>0</v>
      </c>
      <c r="P83" s="12">
        <v>0</v>
      </c>
      <c r="Q83" s="12">
        <v>22077.412777777772</v>
      </c>
      <c r="R83" s="17">
        <v>0.49666666666666659</v>
      </c>
      <c r="S83" s="17">
        <v>0.49666666666666659</v>
      </c>
      <c r="T83" s="12">
        <v>20053.599999999999</v>
      </c>
      <c r="U83" s="17">
        <v>0.46666666666666662</v>
      </c>
      <c r="V83" s="12">
        <v>2023.8127777777736</v>
      </c>
      <c r="W83" s="17">
        <v>4.5528901253685292E-2</v>
      </c>
      <c r="X83" s="34">
        <f>Table1[[#This Row],['#MYR 2021
Final method
(Idleb no-data)]]</f>
        <v>22077.412777777772</v>
      </c>
      <c r="Y83" s="35">
        <f>Table1[[#This Row],[At-Risk FI PIN]]</f>
        <v>7494.5337814984869</v>
      </c>
      <c r="Z83" s="36">
        <f>Table1[[#This Row],[Acute PIN 2021]]+Table1[[#This Row],[At-risk PIN 2021
(as Per HNO 2021 - No Change)]]</f>
        <v>29571.946559276257</v>
      </c>
    </row>
    <row r="84" spans="1:26" x14ac:dyDescent="0.45">
      <c r="A84" s="1" t="s">
        <v>164</v>
      </c>
      <c r="B84" s="4" t="s">
        <v>164</v>
      </c>
      <c r="C84" s="1" t="s">
        <v>168</v>
      </c>
      <c r="D84" s="1" t="s">
        <v>162</v>
      </c>
      <c r="E84" s="1" t="s">
        <v>169</v>
      </c>
      <c r="F84" s="2">
        <v>47723</v>
      </c>
      <c r="G84" s="11">
        <v>31815.333333333336</v>
      </c>
      <c r="H84" s="11">
        <v>6658.5057368417065</v>
      </c>
      <c r="I84">
        <v>3</v>
      </c>
      <c r="J84" s="12">
        <v>38473.83907017504</v>
      </c>
      <c r="K84" s="12">
        <v>49151.125</v>
      </c>
      <c r="L84" s="12">
        <v>47723</v>
      </c>
      <c r="M84" s="12">
        <v>1428.125</v>
      </c>
      <c r="N84" s="12">
        <v>0</v>
      </c>
      <c r="O84" s="12">
        <v>0</v>
      </c>
      <c r="P84" s="12">
        <v>0</v>
      </c>
      <c r="Q84" s="12">
        <v>34241.950416666674</v>
      </c>
      <c r="R84" s="17">
        <v>0.69666666666666677</v>
      </c>
      <c r="S84" s="17">
        <v>0.69666666666666677</v>
      </c>
      <c r="T84" s="12">
        <v>31815.333333333336</v>
      </c>
      <c r="U84" s="17">
        <v>0.66666666666666674</v>
      </c>
      <c r="V84" s="12">
        <v>2426.6170833333381</v>
      </c>
      <c r="W84" s="17">
        <v>4.9370529836973986E-2</v>
      </c>
      <c r="X84" s="34">
        <f>Table1[[#This Row],['#MYR 2021
Final method
(Idleb no-data)]]</f>
        <v>34241.950416666674</v>
      </c>
      <c r="Y84" s="35">
        <f>Table1[[#This Row],[At-Risk FI PIN]]</f>
        <v>6658.5057368417065</v>
      </c>
      <c r="Z84" s="36">
        <f>Table1[[#This Row],[Acute PIN 2021]]+Table1[[#This Row],[At-risk PIN 2021
(as Per HNO 2021 - No Change)]]</f>
        <v>40900.456153508378</v>
      </c>
    </row>
    <row r="85" spans="1:26" x14ac:dyDescent="0.45">
      <c r="A85" s="1" t="s">
        <v>164</v>
      </c>
      <c r="B85" s="4" t="s">
        <v>164</v>
      </c>
      <c r="C85" s="1" t="s">
        <v>170</v>
      </c>
      <c r="D85" s="7" t="s">
        <v>162</v>
      </c>
      <c r="E85" s="1" t="s">
        <v>171</v>
      </c>
      <c r="F85" s="2">
        <v>41135</v>
      </c>
      <c r="G85" s="11">
        <v>21155.142857142855</v>
      </c>
      <c r="H85" s="11">
        <v>3074.6364453458759</v>
      </c>
      <c r="I85">
        <v>4</v>
      </c>
      <c r="J85" s="12">
        <v>24229.779302488732</v>
      </c>
      <c r="K85" s="12">
        <v>41103</v>
      </c>
      <c r="L85" s="12">
        <v>41135</v>
      </c>
      <c r="M85" s="12">
        <v>-32</v>
      </c>
      <c r="N85" s="12">
        <v>0</v>
      </c>
      <c r="O85" s="12">
        <v>0</v>
      </c>
      <c r="P85" s="12">
        <v>0</v>
      </c>
      <c r="Q85" s="12">
        <v>22371.775714285712</v>
      </c>
      <c r="R85" s="17">
        <v>0.54428571428571426</v>
      </c>
      <c r="S85" s="17">
        <v>0.54428571428571426</v>
      </c>
      <c r="T85" s="12">
        <v>21155.142857142855</v>
      </c>
      <c r="U85" s="17">
        <v>0.51428571428571423</v>
      </c>
      <c r="V85" s="12">
        <v>1216.6328571428567</v>
      </c>
      <c r="W85" s="17">
        <v>2.9599612124245351E-2</v>
      </c>
      <c r="X85" s="34">
        <f>Table1[[#This Row],['#MYR 2021
Final method
(Idleb no-data)]]</f>
        <v>22371.775714285712</v>
      </c>
      <c r="Y85" s="35">
        <f>Table1[[#This Row],[At-Risk FI PIN]]</f>
        <v>3074.6364453458759</v>
      </c>
      <c r="Z85" s="36">
        <f>Table1[[#This Row],[Acute PIN 2021]]+Table1[[#This Row],[At-risk PIN 2021
(as Per HNO 2021 - No Change)]]</f>
        <v>25446.412159631589</v>
      </c>
    </row>
    <row r="86" spans="1:26" x14ac:dyDescent="0.45">
      <c r="A86" s="1" t="s">
        <v>164</v>
      </c>
      <c r="B86" s="4" t="s">
        <v>164</v>
      </c>
      <c r="C86" s="1" t="s">
        <v>172</v>
      </c>
      <c r="D86" s="1" t="s">
        <v>162</v>
      </c>
      <c r="E86" s="1" t="s">
        <v>173</v>
      </c>
      <c r="F86" s="2">
        <v>106865</v>
      </c>
      <c r="G86" s="11">
        <v>69147.941176470587</v>
      </c>
      <c r="H86" s="11">
        <v>8551.4591580382275</v>
      </c>
      <c r="I86">
        <v>4</v>
      </c>
      <c r="J86" s="12">
        <v>77699.400334508813</v>
      </c>
      <c r="K86" s="12">
        <v>108565.33333333333</v>
      </c>
      <c r="L86" s="12">
        <v>106865</v>
      </c>
      <c r="M86" s="12">
        <v>1700.3333333333285</v>
      </c>
      <c r="N86" s="12">
        <v>0</v>
      </c>
      <c r="O86" s="12">
        <v>0</v>
      </c>
      <c r="P86" s="12">
        <v>0</v>
      </c>
      <c r="Q86" s="12">
        <v>73505.116862745097</v>
      </c>
      <c r="R86" s="17">
        <v>0.67705882352941182</v>
      </c>
      <c r="S86" s="17">
        <v>0.67705882352941182</v>
      </c>
      <c r="T86" s="12">
        <v>69147.941176470587</v>
      </c>
      <c r="U86" s="17">
        <v>0.6470588235294118</v>
      </c>
      <c r="V86" s="12">
        <v>4357.1756862745096</v>
      </c>
      <c r="W86" s="17">
        <v>4.0134134465340469E-2</v>
      </c>
      <c r="X86" s="34">
        <f>Table1[[#This Row],['#MYR 2021
Final method
(Idleb no-data)]]</f>
        <v>73505.116862745097</v>
      </c>
      <c r="Y86" s="35">
        <f>Table1[[#This Row],[At-Risk FI PIN]]</f>
        <v>8551.4591580382275</v>
      </c>
      <c r="Z86" s="36">
        <f>Table1[[#This Row],[Acute PIN 2021]]+Table1[[#This Row],[At-risk PIN 2021
(as Per HNO 2021 - No Change)]]</f>
        <v>82056.576020783323</v>
      </c>
    </row>
    <row r="87" spans="1:26" x14ac:dyDescent="0.45">
      <c r="A87" s="1" t="s">
        <v>164</v>
      </c>
      <c r="B87" s="4" t="s">
        <v>164</v>
      </c>
      <c r="C87" s="1" t="s">
        <v>174</v>
      </c>
      <c r="D87" s="7" t="s">
        <v>162</v>
      </c>
      <c r="E87" s="1" t="s">
        <v>175</v>
      </c>
      <c r="F87" s="2">
        <v>29220</v>
      </c>
      <c r="G87" s="11">
        <v>10094.181818181818</v>
      </c>
      <c r="H87" s="11">
        <v>6115.3386510858909</v>
      </c>
      <c r="I87">
        <v>3</v>
      </c>
      <c r="J87" s="12">
        <v>16209.520469267709</v>
      </c>
      <c r="K87" s="12">
        <v>29201</v>
      </c>
      <c r="L87" s="12">
        <v>29220</v>
      </c>
      <c r="M87" s="12">
        <v>-19</v>
      </c>
      <c r="N87" s="12">
        <v>0</v>
      </c>
      <c r="O87" s="12">
        <v>0</v>
      </c>
      <c r="P87" s="12">
        <v>0</v>
      </c>
      <c r="Q87" s="12">
        <v>10963.648181818182</v>
      </c>
      <c r="R87" s="17">
        <v>0.37545454545454549</v>
      </c>
      <c r="S87" s="17">
        <v>0.37545454545454549</v>
      </c>
      <c r="T87" s="12">
        <v>10094.181818181818</v>
      </c>
      <c r="U87" s="17">
        <v>0.34545454545454546</v>
      </c>
      <c r="V87" s="12">
        <v>869.46636363636389</v>
      </c>
      <c r="W87" s="17">
        <v>2.9775225630504568E-2</v>
      </c>
      <c r="X87" s="34">
        <f>Table1[[#This Row],['#MYR 2021
Final method
(Idleb no-data)]]</f>
        <v>10963.648181818182</v>
      </c>
      <c r="Y87" s="35">
        <f>Table1[[#This Row],[At-Risk FI PIN]]</f>
        <v>6115.3386510858909</v>
      </c>
      <c r="Z87" s="36">
        <f>Table1[[#This Row],[Acute PIN 2021]]+Table1[[#This Row],[At-risk PIN 2021
(as Per HNO 2021 - No Change)]]</f>
        <v>17078.986832904073</v>
      </c>
    </row>
    <row r="88" spans="1:26" x14ac:dyDescent="0.45">
      <c r="A88" s="1" t="s">
        <v>164</v>
      </c>
      <c r="B88" s="4" t="s">
        <v>164</v>
      </c>
      <c r="C88" s="1" t="s">
        <v>176</v>
      </c>
      <c r="D88" s="1" t="s">
        <v>162</v>
      </c>
      <c r="E88" s="1" t="s">
        <v>177</v>
      </c>
      <c r="F88" s="2">
        <v>41754</v>
      </c>
      <c r="G88" s="11">
        <v>30619.599999999999</v>
      </c>
      <c r="H88" s="11">
        <v>3398.3172679711042</v>
      </c>
      <c r="I88">
        <v>4</v>
      </c>
      <c r="J88" s="12">
        <v>34017.917267971105</v>
      </c>
      <c r="K88" s="12">
        <v>42720.625</v>
      </c>
      <c r="L88" s="12">
        <v>41754</v>
      </c>
      <c r="M88" s="12">
        <v>966.625</v>
      </c>
      <c r="N88" s="12">
        <v>0</v>
      </c>
      <c r="O88" s="12">
        <v>0</v>
      </c>
      <c r="P88" s="12">
        <v>0</v>
      </c>
      <c r="Q88" s="12">
        <v>32610.077083333334</v>
      </c>
      <c r="R88" s="17">
        <v>0.76333333333333331</v>
      </c>
      <c r="S88" s="17">
        <v>0.76333333333333331</v>
      </c>
      <c r="T88" s="12">
        <v>30619.599999999999</v>
      </c>
      <c r="U88" s="17">
        <v>0.73333333333333328</v>
      </c>
      <c r="V88" s="12">
        <v>1990.477083333335</v>
      </c>
      <c r="W88" s="17">
        <v>4.659288302391023E-2</v>
      </c>
      <c r="X88" s="34">
        <f>Table1[[#This Row],['#MYR 2021
Final method
(Idleb no-data)]]</f>
        <v>32610.077083333334</v>
      </c>
      <c r="Y88" s="35">
        <f>Table1[[#This Row],[At-Risk FI PIN]]</f>
        <v>3398.3172679711042</v>
      </c>
      <c r="Z88" s="36">
        <f>Table1[[#This Row],[Acute PIN 2021]]+Table1[[#This Row],[At-risk PIN 2021
(as Per HNO 2021 - No Change)]]</f>
        <v>36008.394351304436</v>
      </c>
    </row>
    <row r="89" spans="1:26" x14ac:dyDescent="0.45">
      <c r="A89" s="1" t="s">
        <v>164</v>
      </c>
      <c r="B89" s="4" t="s">
        <v>164</v>
      </c>
      <c r="C89" s="1" t="s">
        <v>178</v>
      </c>
      <c r="D89" s="7" t="s">
        <v>162</v>
      </c>
      <c r="E89" s="1" t="s">
        <v>179</v>
      </c>
      <c r="F89" s="2">
        <v>40081</v>
      </c>
      <c r="G89" s="11">
        <v>16834.02</v>
      </c>
      <c r="H89" s="11">
        <v>0</v>
      </c>
      <c r="I89">
        <v>3</v>
      </c>
      <c r="J89" s="12">
        <v>16834.02</v>
      </c>
      <c r="K89" s="12">
        <v>41444.333333333328</v>
      </c>
      <c r="L89" s="12">
        <v>40081</v>
      </c>
      <c r="M89" s="12">
        <v>1363.3333333333285</v>
      </c>
      <c r="N89" s="12">
        <v>0</v>
      </c>
      <c r="O89" s="12">
        <v>0</v>
      </c>
      <c r="P89" s="12">
        <v>0</v>
      </c>
      <c r="Q89" s="12">
        <v>18649.949999999997</v>
      </c>
      <c r="R89" s="17">
        <v>0.44999999999999996</v>
      </c>
      <c r="S89" s="17">
        <v>0.44999999999999996</v>
      </c>
      <c r="T89" s="12">
        <v>16834.02</v>
      </c>
      <c r="U89" s="17">
        <v>0.42</v>
      </c>
      <c r="V89" s="12">
        <v>1815.9299999999967</v>
      </c>
      <c r="W89" s="17">
        <v>4.3816122831428425E-2</v>
      </c>
      <c r="X89" s="34">
        <f>Table1[[#This Row],['#MYR 2021
Final method
(Idleb no-data)]]</f>
        <v>18649.949999999997</v>
      </c>
      <c r="Y89" s="35">
        <f>Table1[[#This Row],[At-Risk FI PIN]]</f>
        <v>0</v>
      </c>
      <c r="Z89" s="36">
        <f>Table1[[#This Row],[Acute PIN 2021]]+Table1[[#This Row],[At-risk PIN 2021
(as Per HNO 2021 - No Change)]]</f>
        <v>18649.949999999997</v>
      </c>
    </row>
    <row r="90" spans="1:26" x14ac:dyDescent="0.45">
      <c r="A90" s="1" t="s">
        <v>164</v>
      </c>
      <c r="B90" s="1" t="s">
        <v>180</v>
      </c>
      <c r="C90" s="1" t="s">
        <v>180</v>
      </c>
      <c r="D90" s="1" t="s">
        <v>162</v>
      </c>
      <c r="E90" s="1" t="s">
        <v>181</v>
      </c>
      <c r="F90" s="2">
        <v>133839</v>
      </c>
      <c r="G90" s="11">
        <v>96364.08</v>
      </c>
      <c r="H90" s="11">
        <v>8403.1910649146248</v>
      </c>
      <c r="I90">
        <v>4</v>
      </c>
      <c r="J90" s="12">
        <v>104767.27106491463</v>
      </c>
      <c r="K90" s="12">
        <v>139189.24999999997</v>
      </c>
      <c r="L90" s="12">
        <v>133839</v>
      </c>
      <c r="M90" s="12">
        <v>5350.2499999999709</v>
      </c>
      <c r="N90" s="12">
        <v>0</v>
      </c>
      <c r="O90" s="12">
        <v>0</v>
      </c>
      <c r="P90" s="12">
        <v>0</v>
      </c>
      <c r="Q90" s="12">
        <v>104391.93749999997</v>
      </c>
      <c r="R90" s="17">
        <v>0.75</v>
      </c>
      <c r="S90" s="17">
        <v>0.75</v>
      </c>
      <c r="T90" s="12">
        <v>96364.08</v>
      </c>
      <c r="U90" s="17">
        <v>0.72</v>
      </c>
      <c r="V90" s="12">
        <v>8027.8574999999691</v>
      </c>
      <c r="W90" s="17">
        <v>5.7675844219291152E-2</v>
      </c>
      <c r="X90" s="34">
        <f>Table1[[#This Row],['#MYR 2021
Final method
(Idleb no-data)]]</f>
        <v>104391.93749999997</v>
      </c>
      <c r="Y90" s="35">
        <f>Table1[[#This Row],[At-Risk FI PIN]]</f>
        <v>8403.1910649146248</v>
      </c>
      <c r="Z90" s="36">
        <f>Table1[[#This Row],[Acute PIN 2021]]+Table1[[#This Row],[At-risk PIN 2021
(as Per HNO 2021 - No Change)]]</f>
        <v>112795.1285649146</v>
      </c>
    </row>
    <row r="91" spans="1:26" x14ac:dyDescent="0.45">
      <c r="A91" s="1" t="s">
        <v>164</v>
      </c>
      <c r="B91" s="1" t="s">
        <v>180</v>
      </c>
      <c r="C91" s="1" t="s">
        <v>182</v>
      </c>
      <c r="D91" s="7" t="s">
        <v>162</v>
      </c>
      <c r="E91" s="1" t="s">
        <v>183</v>
      </c>
      <c r="F91" s="2">
        <v>56095</v>
      </c>
      <c r="G91" s="11">
        <v>41855.5</v>
      </c>
      <c r="H91" s="11">
        <v>3612.2773825373879</v>
      </c>
      <c r="I91">
        <v>3</v>
      </c>
      <c r="J91" s="12">
        <v>45467.777382537388</v>
      </c>
      <c r="K91" s="12">
        <v>57128.958333333328</v>
      </c>
      <c r="L91" s="12">
        <v>56095</v>
      </c>
      <c r="M91" s="12">
        <v>1033.9583333333285</v>
      </c>
      <c r="N91" s="12">
        <v>0</v>
      </c>
      <c r="O91" s="12">
        <v>0</v>
      </c>
      <c r="P91" s="12">
        <v>0</v>
      </c>
      <c r="Q91" s="12">
        <v>44340.860737179486</v>
      </c>
      <c r="R91" s="17">
        <v>0.77615384615384619</v>
      </c>
      <c r="S91" s="17">
        <v>0.77615384615384619</v>
      </c>
      <c r="T91" s="12">
        <v>41855.5</v>
      </c>
      <c r="U91" s="17">
        <v>0.74615384615384617</v>
      </c>
      <c r="V91" s="12">
        <v>2485.360737179486</v>
      </c>
      <c r="W91" s="17">
        <v>4.3504394438246559E-2</v>
      </c>
      <c r="X91" s="34">
        <f>Table1[[#This Row],['#MYR 2021
Final method
(Idleb no-data)]]</f>
        <v>44340.860737179486</v>
      </c>
      <c r="Y91" s="35">
        <f>Table1[[#This Row],[At-Risk FI PIN]]</f>
        <v>3612.2773825373879</v>
      </c>
      <c r="Z91" s="36">
        <f>Table1[[#This Row],[Acute PIN 2021]]+Table1[[#This Row],[At-risk PIN 2021
(as Per HNO 2021 - No Change)]]</f>
        <v>47953.138119716874</v>
      </c>
    </row>
    <row r="92" spans="1:26" x14ac:dyDescent="0.45">
      <c r="A92" s="1" t="s">
        <v>164</v>
      </c>
      <c r="B92" s="1" t="s">
        <v>180</v>
      </c>
      <c r="C92" s="1" t="s">
        <v>184</v>
      </c>
      <c r="D92" s="1" t="s">
        <v>162</v>
      </c>
      <c r="E92" s="1" t="s">
        <v>185</v>
      </c>
      <c r="F92" s="2">
        <v>11515</v>
      </c>
      <c r="G92" s="11">
        <v>6909</v>
      </c>
      <c r="H92" s="11">
        <v>602.48224304632129</v>
      </c>
      <c r="I92">
        <v>3</v>
      </c>
      <c r="J92" s="12">
        <v>7511.4822430463209</v>
      </c>
      <c r="K92" s="12">
        <v>11531</v>
      </c>
      <c r="L92" s="12">
        <v>11515</v>
      </c>
      <c r="M92" s="12">
        <v>16</v>
      </c>
      <c r="N92" s="12">
        <v>0</v>
      </c>
      <c r="O92" s="12">
        <v>0</v>
      </c>
      <c r="P92" s="12">
        <v>0</v>
      </c>
      <c r="Q92" s="12">
        <v>7264.53</v>
      </c>
      <c r="R92" s="17">
        <v>0.63</v>
      </c>
      <c r="S92" s="17">
        <v>0.63</v>
      </c>
      <c r="T92" s="12">
        <v>6909</v>
      </c>
      <c r="U92" s="17">
        <v>0.6</v>
      </c>
      <c r="V92" s="12">
        <v>355.52999999999975</v>
      </c>
      <c r="W92" s="17">
        <v>3.0832538374815692E-2</v>
      </c>
      <c r="X92" s="34">
        <f>Table1[[#This Row],['#MYR 2021
Final method
(Idleb no-data)]]</f>
        <v>7264.53</v>
      </c>
      <c r="Y92" s="35">
        <f>Table1[[#This Row],[At-Risk FI PIN]]</f>
        <v>602.48224304632129</v>
      </c>
      <c r="Z92" s="36">
        <f>Table1[[#This Row],[Acute PIN 2021]]+Table1[[#This Row],[At-risk PIN 2021
(as Per HNO 2021 - No Change)]]</f>
        <v>7867.0122430463207</v>
      </c>
    </row>
    <row r="93" spans="1:26" x14ac:dyDescent="0.45">
      <c r="A93" s="1" t="s">
        <v>164</v>
      </c>
      <c r="B93" s="1" t="s">
        <v>186</v>
      </c>
      <c r="C93" s="1" t="s">
        <v>186</v>
      </c>
      <c r="D93" s="7" t="s">
        <v>162</v>
      </c>
      <c r="E93" s="1" t="s">
        <v>187</v>
      </c>
      <c r="F93" s="2">
        <v>65635</v>
      </c>
      <c r="G93" s="11">
        <v>28754.38095238095</v>
      </c>
      <c r="H93" s="11">
        <v>6214.1266540500847</v>
      </c>
      <c r="I93">
        <v>3</v>
      </c>
      <c r="J93" s="12">
        <v>34968.507606431034</v>
      </c>
      <c r="K93" s="12">
        <v>65847.541666666657</v>
      </c>
      <c r="L93" s="12">
        <v>65635</v>
      </c>
      <c r="M93" s="12">
        <v>212.54166666665697</v>
      </c>
      <c r="N93" s="12">
        <v>0</v>
      </c>
      <c r="O93" s="12">
        <v>0</v>
      </c>
      <c r="P93" s="12">
        <v>0</v>
      </c>
      <c r="Q93" s="12">
        <v>30822.920694444441</v>
      </c>
      <c r="R93" s="17">
        <v>0.46809523809523812</v>
      </c>
      <c r="S93" s="17">
        <v>0.46809523809523812</v>
      </c>
      <c r="T93" s="12">
        <v>28754.38095238095</v>
      </c>
      <c r="U93" s="17">
        <v>0.43809523809523809</v>
      </c>
      <c r="V93" s="12">
        <v>2068.5397420634908</v>
      </c>
      <c r="W93" s="17">
        <v>3.1414076967897303E-2</v>
      </c>
      <c r="X93" s="34">
        <f>Table1[[#This Row],['#MYR 2021
Final method
(Idleb no-data)]]</f>
        <v>30822.920694444441</v>
      </c>
      <c r="Y93" s="35">
        <f>Table1[[#This Row],[At-Risk FI PIN]]</f>
        <v>6214.1266540500847</v>
      </c>
      <c r="Z93" s="36">
        <f>Table1[[#This Row],[Acute PIN 2021]]+Table1[[#This Row],[At-risk PIN 2021
(as Per HNO 2021 - No Change)]]</f>
        <v>37037.047348494525</v>
      </c>
    </row>
    <row r="94" spans="1:26" x14ac:dyDescent="0.45">
      <c r="A94" s="1" t="s">
        <v>164</v>
      </c>
      <c r="B94" s="1" t="s">
        <v>186</v>
      </c>
      <c r="C94" s="1" t="s">
        <v>188</v>
      </c>
      <c r="D94" s="1" t="s">
        <v>162</v>
      </c>
      <c r="E94" s="1" t="s">
        <v>189</v>
      </c>
      <c r="F94" s="2">
        <v>38023</v>
      </c>
      <c r="G94" s="11">
        <v>31685.833333333336</v>
      </c>
      <c r="H94" s="11">
        <v>1989.420957650914</v>
      </c>
      <c r="I94">
        <v>4</v>
      </c>
      <c r="J94" s="12">
        <v>33675.254290984252</v>
      </c>
      <c r="K94" s="12">
        <v>37972</v>
      </c>
      <c r="L94" s="12">
        <v>38023</v>
      </c>
      <c r="M94" s="12">
        <v>-51</v>
      </c>
      <c r="N94" s="12">
        <v>0</v>
      </c>
      <c r="O94" s="12">
        <v>0</v>
      </c>
      <c r="P94" s="12">
        <v>0</v>
      </c>
      <c r="Q94" s="12">
        <v>32782.493333333339</v>
      </c>
      <c r="R94" s="17">
        <v>0.86333333333333351</v>
      </c>
      <c r="S94" s="17">
        <v>0.86333333333333351</v>
      </c>
      <c r="T94" s="12">
        <v>31685.833333333336</v>
      </c>
      <c r="U94" s="17">
        <v>0.83333333333333337</v>
      </c>
      <c r="V94" s="12">
        <v>1096.6600000000035</v>
      </c>
      <c r="W94" s="17">
        <v>2.8880754239966382E-2</v>
      </c>
      <c r="X94" s="34">
        <f>Table1[[#This Row],['#MYR 2021
Final method
(Idleb no-data)]]</f>
        <v>32782.493333333339</v>
      </c>
      <c r="Y94" s="35">
        <f>Table1[[#This Row],[At-Risk FI PIN]]</f>
        <v>1989.420957650914</v>
      </c>
      <c r="Z94" s="36">
        <f>Table1[[#This Row],[Acute PIN 2021]]+Table1[[#This Row],[At-risk PIN 2021
(as Per HNO 2021 - No Change)]]</f>
        <v>34771.914290984256</v>
      </c>
    </row>
    <row r="95" spans="1:26" x14ac:dyDescent="0.45">
      <c r="A95" s="1" t="s">
        <v>164</v>
      </c>
      <c r="B95" s="1" t="s">
        <v>186</v>
      </c>
      <c r="C95" s="1" t="s">
        <v>190</v>
      </c>
      <c r="D95" s="7" t="s">
        <v>162</v>
      </c>
      <c r="E95" s="1" t="s">
        <v>191</v>
      </c>
      <c r="F95" s="2">
        <v>46351</v>
      </c>
      <c r="G95" s="11">
        <v>37080.800000000003</v>
      </c>
      <c r="H95" s="11">
        <v>3233.5393773269693</v>
      </c>
      <c r="I95">
        <v>4</v>
      </c>
      <c r="J95" s="12">
        <v>40314.339377326971</v>
      </c>
      <c r="K95" s="12">
        <v>46948.708333333328</v>
      </c>
      <c r="L95" s="12">
        <v>46351</v>
      </c>
      <c r="M95" s="12">
        <v>597.70833333332848</v>
      </c>
      <c r="N95" s="12">
        <v>0</v>
      </c>
      <c r="O95" s="12">
        <v>0</v>
      </c>
      <c r="P95" s="12">
        <v>0</v>
      </c>
      <c r="Q95" s="12">
        <v>38967.427916666667</v>
      </c>
      <c r="R95" s="17">
        <v>0.83000000000000007</v>
      </c>
      <c r="S95" s="17">
        <v>0.83000000000000007</v>
      </c>
      <c r="T95" s="12">
        <v>37080.800000000003</v>
      </c>
      <c r="U95" s="17">
        <v>0.8</v>
      </c>
      <c r="V95" s="12">
        <v>1886.6279166666645</v>
      </c>
      <c r="W95" s="17">
        <v>4.0184873740757826E-2</v>
      </c>
      <c r="X95" s="34">
        <f>Table1[[#This Row],['#MYR 2021
Final method
(Idleb no-data)]]</f>
        <v>38967.427916666667</v>
      </c>
      <c r="Y95" s="35">
        <f>Table1[[#This Row],[At-Risk FI PIN]]</f>
        <v>3233.5393773269693</v>
      </c>
      <c r="Z95" s="36">
        <f>Table1[[#This Row],[Acute PIN 2021]]+Table1[[#This Row],[At-risk PIN 2021
(as Per HNO 2021 - No Change)]]</f>
        <v>42200.967293993635</v>
      </c>
    </row>
    <row r="96" spans="1:26" x14ac:dyDescent="0.45">
      <c r="A96" s="1" t="s">
        <v>164</v>
      </c>
      <c r="B96" s="1" t="s">
        <v>186</v>
      </c>
      <c r="C96" s="1" t="s">
        <v>192</v>
      </c>
      <c r="D96" s="1" t="s">
        <v>162</v>
      </c>
      <c r="E96" s="1" t="s">
        <v>193</v>
      </c>
      <c r="F96" s="2">
        <v>60013</v>
      </c>
      <c r="G96" s="11">
        <v>44009.533333333326</v>
      </c>
      <c r="H96" s="11">
        <v>3139.9710683403287</v>
      </c>
      <c r="I96">
        <v>3</v>
      </c>
      <c r="J96" s="12">
        <v>47149.504401673657</v>
      </c>
      <c r="K96" s="12">
        <v>60114.083333333336</v>
      </c>
      <c r="L96" s="12">
        <v>60013</v>
      </c>
      <c r="M96" s="12">
        <v>101.08333333333576</v>
      </c>
      <c r="N96" s="12">
        <v>0</v>
      </c>
      <c r="O96" s="12">
        <v>0</v>
      </c>
      <c r="P96" s="12">
        <v>0</v>
      </c>
      <c r="Q96" s="12">
        <v>45887.083611111106</v>
      </c>
      <c r="R96" s="17">
        <v>0.7633333333333332</v>
      </c>
      <c r="S96" s="17">
        <v>0.7633333333333332</v>
      </c>
      <c r="T96" s="12">
        <v>44009.533333333326</v>
      </c>
      <c r="U96" s="17">
        <v>0.73333333333333317</v>
      </c>
      <c r="V96" s="12">
        <v>1877.5502777777801</v>
      </c>
      <c r="W96" s="17">
        <v>3.1233118325480248E-2</v>
      </c>
      <c r="X96" s="34">
        <f>Table1[[#This Row],['#MYR 2021
Final method
(Idleb no-data)]]</f>
        <v>45887.083611111106</v>
      </c>
      <c r="Y96" s="35">
        <f>Table1[[#This Row],[At-Risk FI PIN]]</f>
        <v>3139.9710683403287</v>
      </c>
      <c r="Z96" s="36">
        <f>Table1[[#This Row],[Acute PIN 2021]]+Table1[[#This Row],[At-risk PIN 2021
(as Per HNO 2021 - No Change)]]</f>
        <v>49027.054679451438</v>
      </c>
    </row>
    <row r="97" spans="1:26" x14ac:dyDescent="0.45">
      <c r="A97" s="1" t="s">
        <v>164</v>
      </c>
      <c r="B97" s="1" t="s">
        <v>186</v>
      </c>
      <c r="C97" s="1" t="s">
        <v>194</v>
      </c>
      <c r="D97" s="7" t="s">
        <v>162</v>
      </c>
      <c r="E97" s="1" t="s">
        <v>195</v>
      </c>
      <c r="F97" s="2">
        <v>39622</v>
      </c>
      <c r="G97" s="11">
        <v>14362.975</v>
      </c>
      <c r="H97" s="11">
        <v>1554.8122948750333</v>
      </c>
      <c r="I97">
        <v>3</v>
      </c>
      <c r="J97" s="12">
        <v>15917.787294875034</v>
      </c>
      <c r="K97" s="12">
        <v>40836.125</v>
      </c>
      <c r="L97" s="12">
        <v>39622</v>
      </c>
      <c r="M97" s="12">
        <v>1214.125</v>
      </c>
      <c r="N97" s="12">
        <v>0</v>
      </c>
      <c r="O97" s="12">
        <v>0</v>
      </c>
      <c r="P97" s="12">
        <v>0</v>
      </c>
      <c r="Q97" s="12">
        <v>16028.179062499998</v>
      </c>
      <c r="R97" s="17">
        <v>0.39249999999999996</v>
      </c>
      <c r="S97" s="17">
        <v>0.39249999999999996</v>
      </c>
      <c r="T97" s="12">
        <v>14362.975</v>
      </c>
      <c r="U97" s="17">
        <v>0.36249999999999999</v>
      </c>
      <c r="V97" s="12">
        <v>1665.2040624999972</v>
      </c>
      <c r="W97" s="17">
        <v>4.0777719788545004E-2</v>
      </c>
      <c r="X97" s="34">
        <f>Table1[[#This Row],['#MYR 2021
Final method
(Idleb no-data)]]</f>
        <v>16028.179062499998</v>
      </c>
      <c r="Y97" s="35">
        <f>Table1[[#This Row],[At-Risk FI PIN]]</f>
        <v>1554.8122948750333</v>
      </c>
      <c r="Z97" s="36">
        <f>Table1[[#This Row],[Acute PIN 2021]]+Table1[[#This Row],[At-risk PIN 2021
(as Per HNO 2021 - No Change)]]</f>
        <v>17582.991357375031</v>
      </c>
    </row>
    <row r="98" spans="1:26" x14ac:dyDescent="0.45">
      <c r="A98" s="1" t="s">
        <v>164</v>
      </c>
      <c r="B98" s="1" t="s">
        <v>186</v>
      </c>
      <c r="C98" s="1" t="s">
        <v>196</v>
      </c>
      <c r="D98" s="1" t="s">
        <v>162</v>
      </c>
      <c r="E98" s="1" t="s">
        <v>197</v>
      </c>
      <c r="F98" s="2">
        <v>25511</v>
      </c>
      <c r="G98" s="11">
        <v>19133.25</v>
      </c>
      <c r="H98" s="11">
        <v>0</v>
      </c>
      <c r="I98">
        <v>4</v>
      </c>
      <c r="J98" s="12">
        <v>19133.25</v>
      </c>
      <c r="K98" s="12">
        <v>25524</v>
      </c>
      <c r="L98" s="12">
        <v>25511</v>
      </c>
      <c r="M98" s="12">
        <v>13</v>
      </c>
      <c r="N98" s="12">
        <v>0</v>
      </c>
      <c r="O98" s="12">
        <v>0</v>
      </c>
      <c r="P98" s="12">
        <v>0</v>
      </c>
      <c r="Q98" s="12">
        <v>19908.72</v>
      </c>
      <c r="R98" s="17">
        <v>0.78</v>
      </c>
      <c r="S98" s="17">
        <v>0.78</v>
      </c>
      <c r="T98" s="12">
        <v>19133.25</v>
      </c>
      <c r="U98" s="17">
        <v>0.75</v>
      </c>
      <c r="V98" s="12">
        <v>775.47000000000116</v>
      </c>
      <c r="W98" s="17">
        <v>3.0381993417959614E-2</v>
      </c>
      <c r="X98" s="34">
        <f>Table1[[#This Row],['#MYR 2021
Final method
(Idleb no-data)]]</f>
        <v>19908.72</v>
      </c>
      <c r="Y98" s="35">
        <f>Table1[[#This Row],[At-Risk FI PIN]]</f>
        <v>0</v>
      </c>
      <c r="Z98" s="36">
        <f>Table1[[#This Row],[Acute PIN 2021]]+Table1[[#This Row],[At-risk PIN 2021
(as Per HNO 2021 - No Change)]]</f>
        <v>19908.72</v>
      </c>
    </row>
    <row r="99" spans="1:26" x14ac:dyDescent="0.45">
      <c r="A99" s="1" t="s">
        <v>198</v>
      </c>
      <c r="B99" s="1" t="s">
        <v>198</v>
      </c>
      <c r="C99" s="1" t="s">
        <v>199</v>
      </c>
      <c r="D99" s="7" t="s">
        <v>551</v>
      </c>
      <c r="E99" s="1" t="s">
        <v>200</v>
      </c>
      <c r="F99" s="2">
        <v>110528</v>
      </c>
      <c r="G99" s="11">
        <v>91046.461538461546</v>
      </c>
      <c r="H99" s="11">
        <v>11121.139209630215</v>
      </c>
      <c r="I99">
        <v>4</v>
      </c>
      <c r="J99" s="12">
        <v>102167.60074809176</v>
      </c>
      <c r="K99" s="12">
        <v>114073</v>
      </c>
      <c r="L99" s="12">
        <v>110528</v>
      </c>
      <c r="M99" s="12">
        <v>3545</v>
      </c>
      <c r="N99" s="12">
        <v>0</v>
      </c>
      <c r="O99" s="12">
        <v>10276</v>
      </c>
      <c r="P99" s="12">
        <v>-10276</v>
      </c>
      <c r="Q99" s="12">
        <v>96088.362928057191</v>
      </c>
      <c r="R99" s="17">
        <v>0.84234098277468983</v>
      </c>
      <c r="S99" s="17">
        <v>0.84234098277468983</v>
      </c>
      <c r="T99" s="12">
        <v>91046.461538461546</v>
      </c>
      <c r="U99" s="17">
        <v>0.82374114738764426</v>
      </c>
      <c r="V99" s="12">
        <v>5041.901389595645</v>
      </c>
      <c r="W99" s="17">
        <v>4.4198902365990597E-2</v>
      </c>
      <c r="X99" s="34">
        <f>Table1[[#This Row],['#MYR 2021
Final method
(Idleb no-data)]]</f>
        <v>96088.362928057191</v>
      </c>
      <c r="Y99" s="35">
        <f>Table1[[#This Row],[At-Risk FI PIN]]</f>
        <v>11121.139209630215</v>
      </c>
      <c r="Z99" s="36">
        <f>Table1[[#This Row],[Acute PIN 2021]]+Table1[[#This Row],[At-risk PIN 2021
(as Per HNO 2021 - No Change)]]</f>
        <v>107209.50213768741</v>
      </c>
    </row>
    <row r="100" spans="1:26" x14ac:dyDescent="0.45">
      <c r="A100" s="1" t="s">
        <v>198</v>
      </c>
      <c r="B100" s="1" t="s">
        <v>198</v>
      </c>
      <c r="C100" s="1" t="s">
        <v>201</v>
      </c>
      <c r="D100" s="1" t="s">
        <v>551</v>
      </c>
      <c r="E100" s="1" t="s">
        <v>202</v>
      </c>
      <c r="F100" s="2">
        <v>43457</v>
      </c>
      <c r="G100" s="11">
        <v>11851.909090909092</v>
      </c>
      <c r="H100" s="11">
        <v>1378.021860080474</v>
      </c>
      <c r="I100">
        <v>3</v>
      </c>
      <c r="J100" s="12">
        <v>13229.930950989567</v>
      </c>
      <c r="K100" s="12">
        <v>44244</v>
      </c>
      <c r="L100" s="12">
        <v>43457</v>
      </c>
      <c r="M100" s="12">
        <v>787</v>
      </c>
      <c r="N100" s="12">
        <v>0</v>
      </c>
      <c r="O100" s="12">
        <v>0</v>
      </c>
      <c r="P100" s="12">
        <v>0</v>
      </c>
      <c r="Q100" s="12">
        <v>13688.825454545457</v>
      </c>
      <c r="R100" s="17">
        <v>0.30939393939393944</v>
      </c>
      <c r="S100" s="17">
        <v>0.30939393939393944</v>
      </c>
      <c r="T100" s="12">
        <v>11851.909090909092</v>
      </c>
      <c r="U100" s="17">
        <v>0.27272727272727276</v>
      </c>
      <c r="V100" s="12">
        <v>1836.9163636363646</v>
      </c>
      <c r="W100" s="17">
        <v>4.1517863747318612E-2</v>
      </c>
      <c r="X100" s="34">
        <f>Table1[[#This Row],['#MYR 2021
Final method
(Idleb no-data)]]</f>
        <v>13688.825454545457</v>
      </c>
      <c r="Y100" s="35">
        <f>Table1[[#This Row],[At-Risk FI PIN]]</f>
        <v>1378.021860080474</v>
      </c>
      <c r="Z100" s="36">
        <f>Table1[[#This Row],[Acute PIN 2021]]+Table1[[#This Row],[At-risk PIN 2021
(as Per HNO 2021 - No Change)]]</f>
        <v>15066.847314625931</v>
      </c>
    </row>
    <row r="101" spans="1:26" x14ac:dyDescent="0.45">
      <c r="A101" s="1" t="s">
        <v>198</v>
      </c>
      <c r="B101" s="1" t="s">
        <v>198</v>
      </c>
      <c r="C101" s="1" t="s">
        <v>203</v>
      </c>
      <c r="D101" s="7" t="s">
        <v>551</v>
      </c>
      <c r="E101" s="1" t="s">
        <v>204</v>
      </c>
      <c r="F101" s="2">
        <v>40692</v>
      </c>
      <c r="G101" s="11">
        <v>52648.871515151513</v>
      </c>
      <c r="H101" s="11">
        <v>3440.916494029786</v>
      </c>
      <c r="I101">
        <v>4</v>
      </c>
      <c r="J101" s="12">
        <v>56089.788009181299</v>
      </c>
      <c r="K101" s="12">
        <v>39949</v>
      </c>
      <c r="L101" s="12">
        <v>40692</v>
      </c>
      <c r="M101" s="12">
        <v>-743</v>
      </c>
      <c r="N101" s="12">
        <v>0</v>
      </c>
      <c r="O101" s="12">
        <v>0</v>
      </c>
      <c r="P101" s="12">
        <v>0</v>
      </c>
      <c r="Q101" s="12">
        <v>37818.386666666665</v>
      </c>
      <c r="R101" s="17">
        <v>0.94666666666666666</v>
      </c>
      <c r="S101" s="17">
        <v>0.94666666666666666</v>
      </c>
      <c r="T101" s="12">
        <v>37029.72</v>
      </c>
      <c r="U101" s="17">
        <v>0.91</v>
      </c>
      <c r="V101" s="12">
        <v>788.66666666666424</v>
      </c>
      <c r="W101" s="17">
        <v>1.9741837509491208E-2</v>
      </c>
      <c r="X101" s="34">
        <f>Table1[[#This Row],['#MYR 2021
Final method
(Idleb no-data)]]</f>
        <v>37818.386666666665</v>
      </c>
      <c r="Y101" s="35">
        <f>Table1[[#This Row],[At-Risk FI PIN]]</f>
        <v>3440.916494029786</v>
      </c>
      <c r="Z101" s="36">
        <f>Table1[[#This Row],[Acute PIN 2021]]+Table1[[#This Row],[At-risk PIN 2021
(as Per HNO 2021 - No Change)]]</f>
        <v>41259.303160696451</v>
      </c>
    </row>
    <row r="102" spans="1:26" x14ac:dyDescent="0.45">
      <c r="A102" s="1" t="s">
        <v>198</v>
      </c>
      <c r="B102" s="1" t="s">
        <v>198</v>
      </c>
      <c r="C102" s="1" t="s">
        <v>198</v>
      </c>
      <c r="D102" s="1" t="s">
        <v>551</v>
      </c>
      <c r="E102" s="1" t="s">
        <v>205</v>
      </c>
      <c r="F102" s="2">
        <v>160286</v>
      </c>
      <c r="G102" s="11">
        <v>78728.711764705877</v>
      </c>
      <c r="H102" s="11">
        <v>23185.946892898599</v>
      </c>
      <c r="I102">
        <v>4</v>
      </c>
      <c r="J102" s="12">
        <v>101914.65865760448</v>
      </c>
      <c r="K102" s="12">
        <v>166440</v>
      </c>
      <c r="L102" s="12">
        <v>160286</v>
      </c>
      <c r="M102" s="12">
        <v>6154</v>
      </c>
      <c r="N102" s="12">
        <v>10589</v>
      </c>
      <c r="O102" s="12">
        <v>0</v>
      </c>
      <c r="P102" s="12">
        <v>10589</v>
      </c>
      <c r="Q102" s="12">
        <v>92853.880784313718</v>
      </c>
      <c r="R102" s="17">
        <v>0.55788200423163736</v>
      </c>
      <c r="S102" s="17">
        <v>0.52784313725490195</v>
      </c>
      <c r="T102" s="12">
        <v>78728.711764705877</v>
      </c>
      <c r="U102" s="17">
        <v>0.49117647058823527</v>
      </c>
      <c r="V102" s="12">
        <v>14125.169019607842</v>
      </c>
      <c r="W102" s="17">
        <v>8.4866432465800543E-2</v>
      </c>
      <c r="X102" s="34">
        <f>Table1[[#This Row],['#MYR 2021
Final method
(Idleb no-data)]]</f>
        <v>92853.880784313718</v>
      </c>
      <c r="Y102" s="35">
        <f>Table1[[#This Row],[At-Risk FI PIN]]</f>
        <v>23185.946892898599</v>
      </c>
      <c r="Z102" s="36">
        <f>Table1[[#This Row],[Acute PIN 2021]]+Table1[[#This Row],[At-risk PIN 2021
(as Per HNO 2021 - No Change)]]</f>
        <v>116039.82767721232</v>
      </c>
    </row>
    <row r="103" spans="1:26" x14ac:dyDescent="0.45">
      <c r="A103" s="1" t="s">
        <v>198</v>
      </c>
      <c r="B103" s="1" t="s">
        <v>198</v>
      </c>
      <c r="C103" s="1" t="s">
        <v>206</v>
      </c>
      <c r="D103" s="7" t="s">
        <v>551</v>
      </c>
      <c r="E103" s="1" t="s">
        <v>207</v>
      </c>
      <c r="F103" s="2">
        <v>18126</v>
      </c>
      <c r="G103" s="11">
        <v>13896.6</v>
      </c>
      <c r="H103" s="11">
        <v>948.37977746049694</v>
      </c>
      <c r="I103">
        <v>4</v>
      </c>
      <c r="J103" s="12">
        <v>14844.979777460498</v>
      </c>
      <c r="K103" s="12">
        <v>18374</v>
      </c>
      <c r="L103" s="12">
        <v>18126</v>
      </c>
      <c r="M103" s="12">
        <v>248</v>
      </c>
      <c r="N103" s="12">
        <v>0</v>
      </c>
      <c r="O103" s="12">
        <v>0</v>
      </c>
      <c r="P103" s="12">
        <v>0</v>
      </c>
      <c r="Q103" s="12">
        <v>14760.446666666667</v>
      </c>
      <c r="R103" s="17">
        <v>0.80333333333333334</v>
      </c>
      <c r="S103" s="17">
        <v>0.80333333333333334</v>
      </c>
      <c r="T103" s="12">
        <v>13896.6</v>
      </c>
      <c r="U103" s="17">
        <v>0.76666666666666672</v>
      </c>
      <c r="V103" s="12">
        <v>863.84666666666635</v>
      </c>
      <c r="W103" s="17">
        <v>4.701462211095387E-2</v>
      </c>
      <c r="X103" s="34">
        <f>Table1[[#This Row],['#MYR 2021
Final method
(Idleb no-data)]]</f>
        <v>14760.446666666667</v>
      </c>
      <c r="Y103" s="35">
        <f>Table1[[#This Row],[At-Risk FI PIN]]</f>
        <v>948.37977746049694</v>
      </c>
      <c r="Z103" s="36">
        <f>Table1[[#This Row],[Acute PIN 2021]]+Table1[[#This Row],[At-risk PIN 2021
(as Per HNO 2021 - No Change)]]</f>
        <v>15708.826444127164</v>
      </c>
    </row>
    <row r="104" spans="1:26" x14ac:dyDescent="0.45">
      <c r="A104" s="1" t="s">
        <v>198</v>
      </c>
      <c r="B104" s="1" t="s">
        <v>198</v>
      </c>
      <c r="C104" s="1" t="s">
        <v>208</v>
      </c>
      <c r="D104" s="1" t="s">
        <v>551</v>
      </c>
      <c r="E104" s="1" t="s">
        <v>209</v>
      </c>
      <c r="F104" s="2">
        <v>8949</v>
      </c>
      <c r="G104" s="11">
        <v>5369.4</v>
      </c>
      <c r="H104" s="11">
        <v>1404.6757081254527</v>
      </c>
      <c r="I104">
        <v>4</v>
      </c>
      <c r="J104" s="12">
        <v>6774.0757081254524</v>
      </c>
      <c r="K104" s="12">
        <v>8724</v>
      </c>
      <c r="L104" s="12">
        <v>8949</v>
      </c>
      <c r="M104" s="12">
        <v>-225</v>
      </c>
      <c r="N104" s="12">
        <v>0</v>
      </c>
      <c r="O104" s="12">
        <v>0</v>
      </c>
      <c r="P104" s="12">
        <v>0</v>
      </c>
      <c r="Q104" s="12">
        <v>5554.28</v>
      </c>
      <c r="R104" s="17">
        <v>0.6366666666666666</v>
      </c>
      <c r="S104" s="17">
        <v>0.6366666666666666</v>
      </c>
      <c r="T104" s="12">
        <v>5369.4</v>
      </c>
      <c r="U104" s="17">
        <v>0.6</v>
      </c>
      <c r="V104" s="12">
        <v>184.88000000000011</v>
      </c>
      <c r="W104" s="17">
        <v>2.119211370930767E-2</v>
      </c>
      <c r="X104" s="34">
        <f>Table1[[#This Row],['#MYR 2021
Final method
(Idleb no-data)]]</f>
        <v>5554.28</v>
      </c>
      <c r="Y104" s="35">
        <f>Table1[[#This Row],[At-Risk FI PIN]]</f>
        <v>1404.6757081254527</v>
      </c>
      <c r="Z104" s="36">
        <f>Table1[[#This Row],[Acute PIN 2021]]+Table1[[#This Row],[At-risk PIN 2021
(as Per HNO 2021 - No Change)]]</f>
        <v>6958.9557081254525</v>
      </c>
    </row>
    <row r="105" spans="1:26" x14ac:dyDescent="0.45">
      <c r="A105" s="1" t="s">
        <v>198</v>
      </c>
      <c r="B105" s="1" t="s">
        <v>198</v>
      </c>
      <c r="C105" s="1" t="s">
        <v>210</v>
      </c>
      <c r="D105" s="7" t="s">
        <v>551</v>
      </c>
      <c r="E105" s="1" t="s">
        <v>211</v>
      </c>
      <c r="F105" s="2">
        <v>73999</v>
      </c>
      <c r="G105" s="11">
        <v>55835.609090909085</v>
      </c>
      <c r="H105" s="11">
        <v>4223.7161176190484</v>
      </c>
      <c r="I105">
        <v>4</v>
      </c>
      <c r="J105" s="12">
        <v>60059.325208528135</v>
      </c>
      <c r="K105" s="12">
        <v>73494</v>
      </c>
      <c r="L105" s="12">
        <v>73999</v>
      </c>
      <c r="M105" s="12">
        <v>-505</v>
      </c>
      <c r="N105" s="12">
        <v>0</v>
      </c>
      <c r="O105" s="12">
        <v>0</v>
      </c>
      <c r="P105" s="12">
        <v>0</v>
      </c>
      <c r="Q105" s="12">
        <v>58149.343636363628</v>
      </c>
      <c r="R105" s="17">
        <v>0.79121212121212114</v>
      </c>
      <c r="S105" s="17">
        <v>0.79121212121212114</v>
      </c>
      <c r="T105" s="12">
        <v>55835.609090909085</v>
      </c>
      <c r="U105" s="17">
        <v>0.75454545454545452</v>
      </c>
      <c r="V105" s="12">
        <v>2313.734545454543</v>
      </c>
      <c r="W105" s="17">
        <v>3.1481951526036722E-2</v>
      </c>
      <c r="X105" s="34">
        <f>Table1[[#This Row],['#MYR 2021
Final method
(Idleb no-data)]]</f>
        <v>58149.343636363628</v>
      </c>
      <c r="Y105" s="35">
        <f>Table1[[#This Row],[At-Risk FI PIN]]</f>
        <v>4223.7161176190484</v>
      </c>
      <c r="Z105" s="36">
        <f>Table1[[#This Row],[Acute PIN 2021]]+Table1[[#This Row],[At-risk PIN 2021
(as Per HNO 2021 - No Change)]]</f>
        <v>62373.059753982678</v>
      </c>
    </row>
    <row r="106" spans="1:26" x14ac:dyDescent="0.45">
      <c r="A106" s="1" t="s">
        <v>198</v>
      </c>
      <c r="B106" s="1" t="s">
        <v>212</v>
      </c>
      <c r="C106" s="1" t="s">
        <v>212</v>
      </c>
      <c r="D106" s="1" t="s">
        <v>551</v>
      </c>
      <c r="E106" s="1" t="s">
        <v>213</v>
      </c>
      <c r="F106" s="2">
        <v>25661</v>
      </c>
      <c r="G106" s="11">
        <v>15681.722222222223</v>
      </c>
      <c r="H106" s="11">
        <v>3580.3263774929283</v>
      </c>
      <c r="I106">
        <v>4</v>
      </c>
      <c r="J106" s="12">
        <v>19262.048599715152</v>
      </c>
      <c r="K106" s="12">
        <v>26802</v>
      </c>
      <c r="L106" s="12">
        <v>25661</v>
      </c>
      <c r="M106" s="12">
        <v>1141</v>
      </c>
      <c r="N106" s="12">
        <v>0</v>
      </c>
      <c r="O106" s="12">
        <v>0</v>
      </c>
      <c r="P106" s="12">
        <v>0</v>
      </c>
      <c r="Q106" s="12">
        <v>17361.740000000002</v>
      </c>
      <c r="R106" s="17">
        <v>0.64777777777777779</v>
      </c>
      <c r="S106" s="17">
        <v>0.64777777777777779</v>
      </c>
      <c r="T106" s="12">
        <v>15681.722222222223</v>
      </c>
      <c r="U106" s="17">
        <v>0.61111111111111116</v>
      </c>
      <c r="V106" s="12">
        <v>1680.017777777779</v>
      </c>
      <c r="W106" s="17">
        <v>6.2682552711655057E-2</v>
      </c>
      <c r="X106" s="34">
        <f>Table1[[#This Row],['#MYR 2021
Final method
(Idleb no-data)]]</f>
        <v>17361.740000000002</v>
      </c>
      <c r="Y106" s="35">
        <f>Table1[[#This Row],[At-Risk FI PIN]]</f>
        <v>3580.3263774929283</v>
      </c>
      <c r="Z106" s="36">
        <f>Table1[[#This Row],[Acute PIN 2021]]+Table1[[#This Row],[At-risk PIN 2021
(as Per HNO 2021 - No Change)]]</f>
        <v>20942.066377492931</v>
      </c>
    </row>
    <row r="107" spans="1:26" x14ac:dyDescent="0.45">
      <c r="A107" s="1" t="s">
        <v>198</v>
      </c>
      <c r="B107" s="1" t="s">
        <v>212</v>
      </c>
      <c r="C107" s="1" t="s">
        <v>214</v>
      </c>
      <c r="D107" s="7" t="s">
        <v>551</v>
      </c>
      <c r="E107" s="1" t="s">
        <v>215</v>
      </c>
      <c r="F107" s="2">
        <v>29035</v>
      </c>
      <c r="G107" s="11">
        <v>16176.642857142857</v>
      </c>
      <c r="H107" s="11">
        <v>3038.310365062951</v>
      </c>
      <c r="I107">
        <v>4</v>
      </c>
      <c r="J107" s="12">
        <v>19214.953222205808</v>
      </c>
      <c r="K107" s="12">
        <v>30025</v>
      </c>
      <c r="L107" s="12">
        <v>29035</v>
      </c>
      <c r="M107" s="12">
        <v>990</v>
      </c>
      <c r="N107" s="12">
        <v>0</v>
      </c>
      <c r="O107" s="12">
        <v>0</v>
      </c>
      <c r="P107" s="12">
        <v>0</v>
      </c>
      <c r="Q107" s="12">
        <v>17829.13095238095</v>
      </c>
      <c r="R107" s="17">
        <v>0.59380952380952379</v>
      </c>
      <c r="S107" s="17">
        <v>0.59380952380952379</v>
      </c>
      <c r="T107" s="12">
        <v>16176.642857142857</v>
      </c>
      <c r="U107" s="17">
        <v>0.55714285714285716</v>
      </c>
      <c r="V107" s="12">
        <v>1652.4880952380936</v>
      </c>
      <c r="W107" s="17">
        <v>5.503707228103559E-2</v>
      </c>
      <c r="X107" s="34">
        <f>Table1[[#This Row],['#MYR 2021
Final method
(Idleb no-data)]]</f>
        <v>17829.13095238095</v>
      </c>
      <c r="Y107" s="35">
        <f>Table1[[#This Row],[At-Risk FI PIN]]</f>
        <v>3038.310365062951</v>
      </c>
      <c r="Z107" s="36">
        <f>Table1[[#This Row],[Acute PIN 2021]]+Table1[[#This Row],[At-risk PIN 2021
(as Per HNO 2021 - No Change)]]</f>
        <v>20867.441317443903</v>
      </c>
    </row>
    <row r="108" spans="1:26" x14ac:dyDescent="0.45">
      <c r="A108" s="1" t="s">
        <v>198</v>
      </c>
      <c r="B108" s="1" t="s">
        <v>212</v>
      </c>
      <c r="C108" s="1" t="s">
        <v>216</v>
      </c>
      <c r="D108" s="1" t="s">
        <v>551</v>
      </c>
      <c r="E108" s="1" t="s">
        <v>217</v>
      </c>
      <c r="F108" s="2">
        <v>51314</v>
      </c>
      <c r="G108" s="11">
        <v>34520.327272727263</v>
      </c>
      <c r="H108" s="11">
        <v>0</v>
      </c>
      <c r="I108">
        <v>4</v>
      </c>
      <c r="J108" s="12">
        <v>34520.327272727263</v>
      </c>
      <c r="K108" s="12">
        <v>51007</v>
      </c>
      <c r="L108" s="12">
        <v>51314</v>
      </c>
      <c r="M108" s="12">
        <v>-307</v>
      </c>
      <c r="N108" s="12">
        <v>0</v>
      </c>
      <c r="O108" s="12">
        <v>0</v>
      </c>
      <c r="P108" s="12">
        <v>0</v>
      </c>
      <c r="Q108" s="12">
        <v>36184.056666666656</v>
      </c>
      <c r="R108" s="17">
        <v>0.70939393939393924</v>
      </c>
      <c r="S108" s="17">
        <v>0.70939393939393924</v>
      </c>
      <c r="T108" s="12">
        <v>34520.327272727263</v>
      </c>
      <c r="U108" s="17">
        <v>0.67272727272727251</v>
      </c>
      <c r="V108" s="12">
        <v>1663.729393939393</v>
      </c>
      <c r="W108" s="17">
        <v>3.2617668044374167E-2</v>
      </c>
      <c r="X108" s="34">
        <f>Table1[[#This Row],['#MYR 2021
Final method
(Idleb no-data)]]</f>
        <v>36184.056666666656</v>
      </c>
      <c r="Y108" s="35">
        <f>Table1[[#This Row],[At-Risk FI PIN]]</f>
        <v>0</v>
      </c>
      <c r="Z108" s="36">
        <f>Table1[[#This Row],[Acute PIN 2021]]+Table1[[#This Row],[At-risk PIN 2021
(as Per HNO 2021 - No Change)]]</f>
        <v>36184.056666666656</v>
      </c>
    </row>
    <row r="109" spans="1:26" x14ac:dyDescent="0.45">
      <c r="A109" s="1" t="s">
        <v>198</v>
      </c>
      <c r="B109" s="1" t="s">
        <v>218</v>
      </c>
      <c r="C109" s="1" t="s">
        <v>218</v>
      </c>
      <c r="D109" s="7" t="s">
        <v>551</v>
      </c>
      <c r="E109" s="1" t="s">
        <v>219</v>
      </c>
      <c r="F109" s="2">
        <v>50882</v>
      </c>
      <c r="G109" s="11">
        <v>35617.399999999994</v>
      </c>
      <c r="H109" s="11">
        <v>5324.4466332058928</v>
      </c>
      <c r="I109">
        <v>4</v>
      </c>
      <c r="J109" s="12">
        <v>40941.846633205889</v>
      </c>
      <c r="K109" s="12">
        <v>53028</v>
      </c>
      <c r="L109" s="12">
        <v>50882</v>
      </c>
      <c r="M109" s="12">
        <v>2146</v>
      </c>
      <c r="N109" s="12">
        <v>0</v>
      </c>
      <c r="O109" s="12">
        <v>0</v>
      </c>
      <c r="P109" s="12">
        <v>0</v>
      </c>
      <c r="Q109" s="12">
        <v>39063.959999999992</v>
      </c>
      <c r="R109" s="17">
        <v>0.73666666666666647</v>
      </c>
      <c r="S109" s="17">
        <v>0.73666666666666647</v>
      </c>
      <c r="T109" s="12">
        <v>35617.399999999994</v>
      </c>
      <c r="U109" s="17">
        <v>0.69999999999999984</v>
      </c>
      <c r="V109" s="12">
        <v>3446.5599999999977</v>
      </c>
      <c r="W109" s="17">
        <v>6.4995096929923765E-2</v>
      </c>
      <c r="X109" s="34">
        <f>Table1[[#This Row],['#MYR 2021
Final method
(Idleb no-data)]]</f>
        <v>39063.959999999992</v>
      </c>
      <c r="Y109" s="35">
        <f>Table1[[#This Row],[At-Risk FI PIN]]</f>
        <v>5324.4466332058928</v>
      </c>
      <c r="Z109" s="36">
        <f>Table1[[#This Row],[Acute PIN 2021]]+Table1[[#This Row],[At-risk PIN 2021
(as Per HNO 2021 - No Change)]]</f>
        <v>44388.406633205886</v>
      </c>
    </row>
    <row r="110" spans="1:26" x14ac:dyDescent="0.45">
      <c r="A110" s="1" t="s">
        <v>198</v>
      </c>
      <c r="B110" s="1" t="s">
        <v>218</v>
      </c>
      <c r="C110" s="1" t="s">
        <v>220</v>
      </c>
      <c r="D110" s="1" t="s">
        <v>551</v>
      </c>
      <c r="E110" s="1" t="s">
        <v>221</v>
      </c>
      <c r="F110" s="2">
        <v>110691</v>
      </c>
      <c r="G110" s="11">
        <v>110691</v>
      </c>
      <c r="H110" s="11">
        <v>12155.043645761953</v>
      </c>
      <c r="I110">
        <v>4</v>
      </c>
      <c r="J110" s="12">
        <v>122846.04364576195</v>
      </c>
      <c r="K110" s="12">
        <v>108013</v>
      </c>
      <c r="L110" s="12">
        <v>110691</v>
      </c>
      <c r="M110" s="12">
        <v>-2678</v>
      </c>
      <c r="N110" s="12">
        <v>0</v>
      </c>
      <c r="O110" s="12">
        <v>0</v>
      </c>
      <c r="P110" s="12">
        <v>0</v>
      </c>
      <c r="Q110" s="12">
        <v>108013</v>
      </c>
      <c r="R110" s="17">
        <v>1</v>
      </c>
      <c r="S110" s="17">
        <v>1</v>
      </c>
      <c r="T110" s="12">
        <v>110691</v>
      </c>
      <c r="U110" s="17">
        <v>1</v>
      </c>
      <c r="V110" s="12">
        <v>-2678</v>
      </c>
      <c r="W110" s="17">
        <v>-2.4793311916158241E-2</v>
      </c>
      <c r="X110" s="34">
        <f>Table1[[#This Row],['#MYR 2021
Final method
(Idleb no-data)]]</f>
        <v>108013</v>
      </c>
      <c r="Y110" s="35">
        <f>Table1[[#This Row],[At-Risk FI PIN]]</f>
        <v>12155.043645761953</v>
      </c>
      <c r="Z110" s="36">
        <f>Table1[[#This Row],[Acute PIN 2021]]+Table1[[#This Row],[At-risk PIN 2021
(as Per HNO 2021 - No Change)]]</f>
        <v>120168.04364576195</v>
      </c>
    </row>
    <row r="111" spans="1:26" x14ac:dyDescent="0.45">
      <c r="A111" s="1" t="s">
        <v>198</v>
      </c>
      <c r="B111" s="1" t="s">
        <v>218</v>
      </c>
      <c r="C111" s="1" t="s">
        <v>222</v>
      </c>
      <c r="D111" s="7" t="s">
        <v>551</v>
      </c>
      <c r="E111" s="1" t="s">
        <v>223</v>
      </c>
      <c r="F111" s="2">
        <v>14689</v>
      </c>
      <c r="G111" s="11">
        <v>11436.435714285715</v>
      </c>
      <c r="H111" s="11">
        <v>768.55073105578936</v>
      </c>
      <c r="I111">
        <v>4</v>
      </c>
      <c r="J111" s="12">
        <v>12204.986445341505</v>
      </c>
      <c r="K111" s="12">
        <v>14619</v>
      </c>
      <c r="L111" s="12">
        <v>14689</v>
      </c>
      <c r="M111" s="12">
        <v>-70</v>
      </c>
      <c r="N111" s="12">
        <v>0</v>
      </c>
      <c r="O111" s="12">
        <v>0</v>
      </c>
      <c r="P111" s="12">
        <v>0</v>
      </c>
      <c r="Q111" s="12">
        <v>11917.965714285714</v>
      </c>
      <c r="R111" s="17">
        <v>0.81523809523809521</v>
      </c>
      <c r="S111" s="17">
        <v>0.81523809523809521</v>
      </c>
      <c r="T111" s="12">
        <v>11436.435714285715</v>
      </c>
      <c r="U111" s="17">
        <v>0.77857142857142858</v>
      </c>
      <c r="V111" s="12">
        <v>481.52999999999884</v>
      </c>
      <c r="W111" s="17">
        <v>3.2938641493946152E-2</v>
      </c>
      <c r="X111" s="34">
        <f>Table1[[#This Row],['#MYR 2021
Final method
(Idleb no-data)]]</f>
        <v>11917.965714285714</v>
      </c>
      <c r="Y111" s="35">
        <f>Table1[[#This Row],[At-Risk FI PIN]]</f>
        <v>768.55073105578936</v>
      </c>
      <c r="Z111" s="36">
        <f>Table1[[#This Row],[Acute PIN 2021]]+Table1[[#This Row],[At-risk PIN 2021
(as Per HNO 2021 - No Change)]]</f>
        <v>12686.516445341504</v>
      </c>
    </row>
    <row r="112" spans="1:26" x14ac:dyDescent="0.45">
      <c r="A112" s="1" t="s">
        <v>198</v>
      </c>
      <c r="B112" s="1" t="s">
        <v>218</v>
      </c>
      <c r="C112" s="1" t="s">
        <v>224</v>
      </c>
      <c r="D112" s="1" t="s">
        <v>551</v>
      </c>
      <c r="E112" s="1" t="s">
        <v>225</v>
      </c>
      <c r="F112" s="2">
        <v>27043</v>
      </c>
      <c r="G112" s="11">
        <v>27043</v>
      </c>
      <c r="H112" s="11">
        <v>2829.8614500567378</v>
      </c>
      <c r="I112">
        <v>4</v>
      </c>
      <c r="J112" s="12">
        <v>29872.861450056738</v>
      </c>
      <c r="K112" s="12">
        <v>30491</v>
      </c>
      <c r="L112" s="12">
        <v>27043</v>
      </c>
      <c r="M112" s="12">
        <v>3448</v>
      </c>
      <c r="N112" s="12">
        <v>0</v>
      </c>
      <c r="O112" s="12">
        <v>0</v>
      </c>
      <c r="P112" s="12">
        <v>0</v>
      </c>
      <c r="Q112" s="12">
        <v>30491</v>
      </c>
      <c r="R112" s="17">
        <v>1</v>
      </c>
      <c r="S112" s="17">
        <v>1</v>
      </c>
      <c r="T112" s="12">
        <v>27043</v>
      </c>
      <c r="U112" s="17">
        <v>1</v>
      </c>
      <c r="V112" s="12">
        <v>3448</v>
      </c>
      <c r="W112" s="17">
        <v>0.11308254894887015</v>
      </c>
      <c r="X112" s="34">
        <f>Table1[[#This Row],['#MYR 2021
Final method
(Idleb no-data)]]</f>
        <v>30491</v>
      </c>
      <c r="Y112" s="35">
        <f>Table1[[#This Row],[At-Risk FI PIN]]</f>
        <v>2829.8614500567378</v>
      </c>
      <c r="Z112" s="36">
        <f>Table1[[#This Row],[Acute PIN 2021]]+Table1[[#This Row],[At-risk PIN 2021
(as Per HNO 2021 - No Change)]]</f>
        <v>33320.861450056735</v>
      </c>
    </row>
    <row r="113" spans="1:26" x14ac:dyDescent="0.45">
      <c r="A113" s="1" t="s">
        <v>226</v>
      </c>
      <c r="B113" s="1" t="s">
        <v>226</v>
      </c>
      <c r="C113" s="1" t="s">
        <v>226</v>
      </c>
      <c r="D113" s="7" t="s">
        <v>162</v>
      </c>
      <c r="E113" s="1" t="s">
        <v>227</v>
      </c>
      <c r="F113" s="2">
        <v>754688</v>
      </c>
      <c r="G113" s="11">
        <v>532474.31111111108</v>
      </c>
      <c r="H113" s="11">
        <v>46798.719252776726</v>
      </c>
      <c r="I113">
        <v>4</v>
      </c>
      <c r="J113" s="12">
        <v>579273.03036388778</v>
      </c>
      <c r="K113" s="12">
        <v>753513</v>
      </c>
      <c r="L113" s="12">
        <v>754688</v>
      </c>
      <c r="M113" s="12">
        <v>-1175</v>
      </c>
      <c r="N113" s="12">
        <v>0</v>
      </c>
      <c r="O113" s="12">
        <v>0</v>
      </c>
      <c r="P113" s="12">
        <v>0</v>
      </c>
      <c r="Q113" s="12">
        <v>561785.80333333334</v>
      </c>
      <c r="R113" s="17">
        <v>0.74555555555555553</v>
      </c>
      <c r="S113" s="17">
        <v>0.74555555555555553</v>
      </c>
      <c r="T113" s="12">
        <v>532474.31111111108</v>
      </c>
      <c r="U113" s="17">
        <v>0.70555555555555549</v>
      </c>
      <c r="V113" s="12">
        <v>29311.492222222267</v>
      </c>
      <c r="W113" s="17">
        <v>3.8899783045842962E-2</v>
      </c>
      <c r="X113" s="34">
        <f>Table1[[#This Row],['#MYR 2021
Final method
(Idleb no-data)]]</f>
        <v>561785.80333333334</v>
      </c>
      <c r="Y113" s="35">
        <f>Table1[[#This Row],[At-Risk FI PIN]]</f>
        <v>46798.719252776726</v>
      </c>
      <c r="Z113" s="36">
        <f>Table1[[#This Row],[Acute PIN 2021]]+Table1[[#This Row],[At-risk PIN 2021
(as Per HNO 2021 - No Change)]]</f>
        <v>608584.52258611005</v>
      </c>
    </row>
    <row r="114" spans="1:26" x14ac:dyDescent="0.45">
      <c r="A114" s="1" t="s">
        <v>226</v>
      </c>
      <c r="B114" s="1" t="s">
        <v>226</v>
      </c>
      <c r="C114" s="1" t="s">
        <v>53</v>
      </c>
      <c r="D114" s="1" t="s">
        <v>162</v>
      </c>
      <c r="E114" s="1" t="s">
        <v>228</v>
      </c>
      <c r="F114" s="2">
        <v>28805</v>
      </c>
      <c r="G114" s="11">
        <v>24964.333333333336</v>
      </c>
      <c r="H114" s="11">
        <v>669.83165961110763</v>
      </c>
      <c r="I114">
        <v>4</v>
      </c>
      <c r="J114" s="12">
        <v>25634.164992944443</v>
      </c>
      <c r="K114" s="12">
        <v>31794</v>
      </c>
      <c r="L114" s="12">
        <v>28805</v>
      </c>
      <c r="M114" s="12">
        <v>2989</v>
      </c>
      <c r="N114" s="12">
        <v>0</v>
      </c>
      <c r="O114" s="12">
        <v>0</v>
      </c>
      <c r="P114" s="12">
        <v>0</v>
      </c>
      <c r="Q114" s="12">
        <v>28826.560000000001</v>
      </c>
      <c r="R114" s="17">
        <v>0.90666666666666673</v>
      </c>
      <c r="S114" s="17">
        <v>0.90666666666666673</v>
      </c>
      <c r="T114" s="12">
        <v>24964.333333333336</v>
      </c>
      <c r="U114" s="17">
        <v>0.8666666666666667</v>
      </c>
      <c r="V114" s="12">
        <v>3862.2266666666656</v>
      </c>
      <c r="W114" s="17">
        <v>0.12147658887421103</v>
      </c>
      <c r="X114" s="34">
        <f>Table1[[#This Row],['#MYR 2021
Final method
(Idleb no-data)]]</f>
        <v>28826.560000000001</v>
      </c>
      <c r="Y114" s="35">
        <f>Table1[[#This Row],[At-Risk FI PIN]]</f>
        <v>669.83165961110763</v>
      </c>
      <c r="Z114" s="36">
        <f>Table1[[#This Row],[Acute PIN 2021]]+Table1[[#This Row],[At-risk PIN 2021
(as Per HNO 2021 - No Change)]]</f>
        <v>29496.391659611108</v>
      </c>
    </row>
    <row r="115" spans="1:26" x14ac:dyDescent="0.45">
      <c r="A115" s="1" t="s">
        <v>226</v>
      </c>
      <c r="B115" s="1" t="s">
        <v>226</v>
      </c>
      <c r="C115" s="1" t="s">
        <v>229</v>
      </c>
      <c r="D115" s="7" t="s">
        <v>162</v>
      </c>
      <c r="E115" s="1" t="s">
        <v>230</v>
      </c>
      <c r="F115" s="2">
        <v>50040</v>
      </c>
      <c r="G115" s="11">
        <v>32526</v>
      </c>
      <c r="H115" s="11">
        <v>9599.9515374849361</v>
      </c>
      <c r="I115">
        <v>4</v>
      </c>
      <c r="J115" s="12">
        <v>42125.951537484936</v>
      </c>
      <c r="K115" s="12">
        <v>50218</v>
      </c>
      <c r="L115" s="12">
        <v>50040</v>
      </c>
      <c r="M115" s="12">
        <v>178</v>
      </c>
      <c r="N115" s="12">
        <v>0</v>
      </c>
      <c r="O115" s="12">
        <v>0</v>
      </c>
      <c r="P115" s="12">
        <v>0</v>
      </c>
      <c r="Q115" s="12">
        <v>34650.420000000006</v>
      </c>
      <c r="R115" s="17">
        <v>0.69000000000000006</v>
      </c>
      <c r="S115" s="17">
        <v>0.69000000000000006</v>
      </c>
      <c r="T115" s="12">
        <v>32526</v>
      </c>
      <c r="U115" s="17">
        <v>0.65</v>
      </c>
      <c r="V115" s="12">
        <v>2124.4200000000055</v>
      </c>
      <c r="W115" s="17">
        <v>4.2303954757258462E-2</v>
      </c>
      <c r="X115" s="34">
        <f>Table1[[#This Row],['#MYR 2021
Final method
(Idleb no-data)]]</f>
        <v>34650.420000000006</v>
      </c>
      <c r="Y115" s="35">
        <f>Table1[[#This Row],[At-Risk FI PIN]]</f>
        <v>9599.9515374849361</v>
      </c>
      <c r="Z115" s="36">
        <f>Table1[[#This Row],[Acute PIN 2021]]+Table1[[#This Row],[At-risk PIN 2021
(as Per HNO 2021 - No Change)]]</f>
        <v>44250.371537484942</v>
      </c>
    </row>
    <row r="116" spans="1:26" x14ac:dyDescent="0.45">
      <c r="A116" s="1" t="s">
        <v>226</v>
      </c>
      <c r="B116" s="1" t="s">
        <v>226</v>
      </c>
      <c r="C116" s="1" t="s">
        <v>231</v>
      </c>
      <c r="D116" s="1" t="s">
        <v>162</v>
      </c>
      <c r="E116" s="1" t="s">
        <v>232</v>
      </c>
      <c r="F116" s="2">
        <v>10870</v>
      </c>
      <c r="G116" s="11">
        <v>5000.2</v>
      </c>
      <c r="H116" s="11">
        <v>0</v>
      </c>
      <c r="I116">
        <v>3</v>
      </c>
      <c r="J116" s="12">
        <v>5000.2</v>
      </c>
      <c r="K116" s="12">
        <v>10870</v>
      </c>
      <c r="L116" s="12">
        <v>10870</v>
      </c>
      <c r="M116" s="12">
        <v>0</v>
      </c>
      <c r="N116" s="12">
        <v>0</v>
      </c>
      <c r="O116" s="12">
        <v>0</v>
      </c>
      <c r="P116" s="12">
        <v>0</v>
      </c>
      <c r="Q116" s="12">
        <v>5434.9999999999991</v>
      </c>
      <c r="R116" s="17">
        <v>0.49999999999999989</v>
      </c>
      <c r="S116" s="17">
        <v>0.49999999999999989</v>
      </c>
      <c r="T116" s="12">
        <v>5000.2</v>
      </c>
      <c r="U116" s="17">
        <v>0.45999999999999996</v>
      </c>
      <c r="V116" s="12">
        <v>434.79999999999927</v>
      </c>
      <c r="W116" s="17">
        <v>3.9999999999999931E-2</v>
      </c>
      <c r="X116" s="34">
        <f>Table1[[#This Row],['#MYR 2021
Final method
(Idleb no-data)]]</f>
        <v>5434.9999999999991</v>
      </c>
      <c r="Y116" s="35">
        <f>Table1[[#This Row],[At-Risk FI PIN]]</f>
        <v>0</v>
      </c>
      <c r="Z116" s="36">
        <f>Table1[[#This Row],[Acute PIN 2021]]+Table1[[#This Row],[At-risk PIN 2021
(as Per HNO 2021 - No Change)]]</f>
        <v>5434.9999999999991</v>
      </c>
    </row>
    <row r="117" spans="1:26" x14ac:dyDescent="0.45">
      <c r="A117" s="1" t="s">
        <v>226</v>
      </c>
      <c r="B117" s="1" t="s">
        <v>233</v>
      </c>
      <c r="C117" s="1" t="s">
        <v>233</v>
      </c>
      <c r="D117" s="7" t="s">
        <v>162</v>
      </c>
      <c r="E117" s="1" t="s">
        <v>234</v>
      </c>
      <c r="F117" s="2">
        <v>40006</v>
      </c>
      <c r="G117" s="11">
        <v>23203.480000000003</v>
      </c>
      <c r="H117" s="11">
        <v>7744.7457296266775</v>
      </c>
      <c r="I117">
        <v>4</v>
      </c>
      <c r="J117" s="12">
        <v>30948.22572962668</v>
      </c>
      <c r="K117" s="12">
        <v>43471</v>
      </c>
      <c r="L117" s="12">
        <v>40006</v>
      </c>
      <c r="M117" s="12">
        <v>3465</v>
      </c>
      <c r="N117" s="12">
        <v>0</v>
      </c>
      <c r="O117" s="12">
        <v>0</v>
      </c>
      <c r="P117" s="12">
        <v>0</v>
      </c>
      <c r="Q117" s="12">
        <v>26952.020000000004</v>
      </c>
      <c r="R117" s="17">
        <v>0.62000000000000011</v>
      </c>
      <c r="S117" s="17">
        <v>0.62000000000000011</v>
      </c>
      <c r="T117" s="12">
        <v>23203.480000000003</v>
      </c>
      <c r="U117" s="17">
        <v>0.58000000000000007</v>
      </c>
      <c r="V117" s="12">
        <v>3748.5400000000009</v>
      </c>
      <c r="W117" s="17">
        <v>8.6230820547031378E-2</v>
      </c>
      <c r="X117" s="34">
        <f>Table1[[#This Row],['#MYR 2021
Final method
(Idleb no-data)]]</f>
        <v>26952.020000000004</v>
      </c>
      <c r="Y117" s="35">
        <f>Table1[[#This Row],[At-Risk FI PIN]]</f>
        <v>7744.7457296266775</v>
      </c>
      <c r="Z117" s="36">
        <f>Table1[[#This Row],[Acute PIN 2021]]+Table1[[#This Row],[At-risk PIN 2021
(as Per HNO 2021 - No Change)]]</f>
        <v>34696.765729626684</v>
      </c>
    </row>
    <row r="118" spans="1:26" x14ac:dyDescent="0.45">
      <c r="A118" s="1" t="s">
        <v>226</v>
      </c>
      <c r="B118" s="1" t="s">
        <v>233</v>
      </c>
      <c r="C118" s="1" t="s">
        <v>235</v>
      </c>
      <c r="D118" s="1" t="s">
        <v>162</v>
      </c>
      <c r="E118" s="1" t="s">
        <v>236</v>
      </c>
      <c r="F118" s="2">
        <v>17135</v>
      </c>
      <c r="G118" s="11">
        <v>11215.636363636364</v>
      </c>
      <c r="H118" s="11">
        <v>1304.0424091389054</v>
      </c>
      <c r="I118">
        <v>4</v>
      </c>
      <c r="J118" s="12">
        <v>12519.678772775269</v>
      </c>
      <c r="K118" s="12">
        <v>17150</v>
      </c>
      <c r="L118" s="12">
        <v>17135</v>
      </c>
      <c r="M118" s="12">
        <v>15</v>
      </c>
      <c r="N118" s="12">
        <v>0</v>
      </c>
      <c r="O118" s="12">
        <v>0</v>
      </c>
      <c r="P118" s="12">
        <v>0</v>
      </c>
      <c r="Q118" s="12">
        <v>11911.454545454546</v>
      </c>
      <c r="R118" s="17">
        <v>0.69454545454545458</v>
      </c>
      <c r="S118" s="17">
        <v>0.69454545454545458</v>
      </c>
      <c r="T118" s="12">
        <v>11215.636363636364</v>
      </c>
      <c r="U118" s="17">
        <v>0.65454545454545454</v>
      </c>
      <c r="V118" s="12">
        <v>695.81818181818198</v>
      </c>
      <c r="W118" s="17">
        <v>4.0572488735754052E-2</v>
      </c>
      <c r="X118" s="34">
        <f>Table1[[#This Row],['#MYR 2021
Final method
(Idleb no-data)]]</f>
        <v>11911.454545454546</v>
      </c>
      <c r="Y118" s="35">
        <f>Table1[[#This Row],[At-Risk FI PIN]]</f>
        <v>1304.0424091389054</v>
      </c>
      <c r="Z118" s="36">
        <f>Table1[[#This Row],[Acute PIN 2021]]+Table1[[#This Row],[At-risk PIN 2021
(as Per HNO 2021 - No Change)]]</f>
        <v>13215.496954593451</v>
      </c>
    </row>
    <row r="119" spans="1:26" x14ac:dyDescent="0.45">
      <c r="A119" s="1" t="s">
        <v>226</v>
      </c>
      <c r="B119" s="1" t="s">
        <v>233</v>
      </c>
      <c r="C119" s="1" t="s">
        <v>237</v>
      </c>
      <c r="D119" s="7" t="s">
        <v>162</v>
      </c>
      <c r="E119" s="1" t="s">
        <v>238</v>
      </c>
      <c r="F119" s="2">
        <v>15399</v>
      </c>
      <c r="G119" s="11">
        <v>12599.181818181818</v>
      </c>
      <c r="H119" s="11">
        <v>292.98145693507445</v>
      </c>
      <c r="I119">
        <v>4</v>
      </c>
      <c r="J119" s="12">
        <v>12892.163275116893</v>
      </c>
      <c r="K119" s="12">
        <v>15409</v>
      </c>
      <c r="L119" s="12">
        <v>15399</v>
      </c>
      <c r="M119" s="12">
        <v>10</v>
      </c>
      <c r="N119" s="12">
        <v>0</v>
      </c>
      <c r="O119" s="12">
        <v>0</v>
      </c>
      <c r="P119" s="12">
        <v>0</v>
      </c>
      <c r="Q119" s="12">
        <v>13223.723636363637</v>
      </c>
      <c r="R119" s="17">
        <v>0.85818181818181816</v>
      </c>
      <c r="S119" s="17">
        <v>0.85818181818181816</v>
      </c>
      <c r="T119" s="12">
        <v>12599.181818181818</v>
      </c>
      <c r="U119" s="17">
        <v>0.81818181818181812</v>
      </c>
      <c r="V119" s="12">
        <v>624.5418181818186</v>
      </c>
      <c r="W119" s="17">
        <v>4.0530976583932676E-2</v>
      </c>
      <c r="X119" s="34">
        <f>Table1[[#This Row],['#MYR 2021
Final method
(Idleb no-data)]]</f>
        <v>13223.723636363637</v>
      </c>
      <c r="Y119" s="35">
        <f>Table1[[#This Row],[At-Risk FI PIN]]</f>
        <v>292.98145693507445</v>
      </c>
      <c r="Z119" s="36">
        <f>Table1[[#This Row],[Acute PIN 2021]]+Table1[[#This Row],[At-risk PIN 2021
(as Per HNO 2021 - No Change)]]</f>
        <v>13516.705093298711</v>
      </c>
    </row>
    <row r="120" spans="1:26" x14ac:dyDescent="0.45">
      <c r="A120" s="1" t="s">
        <v>226</v>
      </c>
      <c r="B120" s="1" t="s">
        <v>233</v>
      </c>
      <c r="C120" s="1" t="s">
        <v>239</v>
      </c>
      <c r="D120" s="1" t="s">
        <v>162</v>
      </c>
      <c r="E120" s="1" t="s">
        <v>240</v>
      </c>
      <c r="F120" s="2">
        <v>5825</v>
      </c>
      <c r="G120" s="11">
        <v>5825</v>
      </c>
      <c r="H120" s="11">
        <v>0</v>
      </c>
      <c r="I120">
        <v>4</v>
      </c>
      <c r="J120" s="12">
        <v>5825</v>
      </c>
      <c r="K120" s="12">
        <v>6265</v>
      </c>
      <c r="L120" s="12">
        <v>5825</v>
      </c>
      <c r="M120" s="12">
        <v>440</v>
      </c>
      <c r="N120" s="12">
        <v>0</v>
      </c>
      <c r="O120" s="12">
        <v>0</v>
      </c>
      <c r="P120" s="12">
        <v>0</v>
      </c>
      <c r="Q120" s="12">
        <v>6265</v>
      </c>
      <c r="R120" s="17">
        <v>1</v>
      </c>
      <c r="S120" s="17">
        <v>1</v>
      </c>
      <c r="T120" s="12">
        <v>5825</v>
      </c>
      <c r="U120" s="17">
        <v>1</v>
      </c>
      <c r="V120" s="12">
        <v>440</v>
      </c>
      <c r="W120" s="17">
        <v>7.023144453312051E-2</v>
      </c>
      <c r="X120" s="34">
        <f>Table1[[#This Row],['#MYR 2021
Final method
(Idleb no-data)]]</f>
        <v>6265</v>
      </c>
      <c r="Y120" s="35">
        <f>Table1[[#This Row],[At-Risk FI PIN]]</f>
        <v>0</v>
      </c>
      <c r="Z120" s="36">
        <f>Table1[[#This Row],[Acute PIN 2021]]+Table1[[#This Row],[At-risk PIN 2021
(as Per HNO 2021 - No Change)]]</f>
        <v>6265</v>
      </c>
    </row>
    <row r="121" spans="1:26" x14ac:dyDescent="0.45">
      <c r="A121" s="1" t="s">
        <v>226</v>
      </c>
      <c r="B121" s="1" t="s">
        <v>233</v>
      </c>
      <c r="C121" s="1" t="s">
        <v>241</v>
      </c>
      <c r="D121" s="7" t="s">
        <v>162</v>
      </c>
      <c r="E121" s="1" t="s">
        <v>242</v>
      </c>
      <c r="F121" s="2">
        <v>2103</v>
      </c>
      <c r="G121" s="11">
        <v>1261.8</v>
      </c>
      <c r="H121" s="11">
        <v>220.06429129420994</v>
      </c>
      <c r="I121">
        <v>4</v>
      </c>
      <c r="J121" s="12">
        <v>1481.8642912942098</v>
      </c>
      <c r="K121" s="12">
        <v>2976</v>
      </c>
      <c r="L121" s="12">
        <v>2103</v>
      </c>
      <c r="M121" s="12">
        <v>873</v>
      </c>
      <c r="N121" s="12">
        <v>0</v>
      </c>
      <c r="O121" s="12">
        <v>0</v>
      </c>
      <c r="P121" s="12">
        <v>0</v>
      </c>
      <c r="Q121" s="12">
        <v>1904.64</v>
      </c>
      <c r="R121" s="17">
        <v>0.64</v>
      </c>
      <c r="S121" s="17">
        <v>0.64</v>
      </c>
      <c r="T121" s="12">
        <v>1261.8</v>
      </c>
      <c r="U121" s="17">
        <v>0.6</v>
      </c>
      <c r="V121" s="12">
        <v>642.84000000000015</v>
      </c>
      <c r="W121" s="17">
        <v>0.21600806451612908</v>
      </c>
      <c r="X121" s="34">
        <f>Table1[[#This Row],['#MYR 2021
Final method
(Idleb no-data)]]</f>
        <v>1904.64</v>
      </c>
      <c r="Y121" s="35">
        <f>Table1[[#This Row],[At-Risk FI PIN]]</f>
        <v>220.06429129420994</v>
      </c>
      <c r="Z121" s="36">
        <f>Table1[[#This Row],[Acute PIN 2021]]+Table1[[#This Row],[At-risk PIN 2021
(as Per HNO 2021 - No Change)]]</f>
        <v>2124.7042912942102</v>
      </c>
    </row>
    <row r="122" spans="1:26" x14ac:dyDescent="0.45">
      <c r="A122" s="1" t="s">
        <v>226</v>
      </c>
      <c r="B122" s="1" t="s">
        <v>243</v>
      </c>
      <c r="C122" s="1" t="s">
        <v>243</v>
      </c>
      <c r="D122" s="1" t="s">
        <v>162</v>
      </c>
      <c r="E122" s="1" t="s">
        <v>244</v>
      </c>
      <c r="F122" s="2">
        <v>245458.5</v>
      </c>
      <c r="G122" s="11">
        <v>169191.03750000001</v>
      </c>
      <c r="H122" s="11">
        <v>32106.901357964714</v>
      </c>
      <c r="I122">
        <v>4</v>
      </c>
      <c r="J122" s="12">
        <v>201297.93885796471</v>
      </c>
      <c r="K122" s="12">
        <v>140106</v>
      </c>
      <c r="L122" s="12">
        <v>245458.5</v>
      </c>
      <c r="M122" s="12">
        <v>-105352.5</v>
      </c>
      <c r="N122" s="12">
        <v>0</v>
      </c>
      <c r="O122" s="12">
        <v>0</v>
      </c>
      <c r="P122" s="12">
        <v>0</v>
      </c>
      <c r="Q122" s="12">
        <v>102177.30428571429</v>
      </c>
      <c r="R122" s="17">
        <v>0.72928571428571431</v>
      </c>
      <c r="S122" s="17">
        <v>0.72928571428571431</v>
      </c>
      <c r="T122" s="12">
        <v>169191.03750000001</v>
      </c>
      <c r="U122" s="17">
        <v>0.68928571428571428</v>
      </c>
      <c r="V122" s="12">
        <v>-67013.733214285719</v>
      </c>
      <c r="W122" s="17">
        <v>-0.47830737594596745</v>
      </c>
      <c r="X122" s="34">
        <f>Table1[[#This Row],['#MYR 2021
Final method
(Idleb no-data)]]</f>
        <v>102177.30428571429</v>
      </c>
      <c r="Y122" s="35">
        <f>Table1[[#This Row],[At-Risk FI PIN]]</f>
        <v>32106.901357964714</v>
      </c>
      <c r="Z122" s="36">
        <f>Table1[[#This Row],[Acute PIN 2021]]+Table1[[#This Row],[At-risk PIN 2021
(as Per HNO 2021 - No Change)]]</f>
        <v>134284.20564367902</v>
      </c>
    </row>
    <row r="123" spans="1:26" x14ac:dyDescent="0.45">
      <c r="A123" s="1" t="s">
        <v>226</v>
      </c>
      <c r="B123" s="1" t="s">
        <v>243</v>
      </c>
      <c r="C123" s="1" t="s">
        <v>245</v>
      </c>
      <c r="D123" s="7" t="s">
        <v>162</v>
      </c>
      <c r="E123" s="1" t="s">
        <v>246</v>
      </c>
      <c r="F123" s="2">
        <v>17807</v>
      </c>
      <c r="G123" s="11">
        <v>16026.3</v>
      </c>
      <c r="H123" s="11">
        <v>846.99019475986609</v>
      </c>
      <c r="I123">
        <v>4</v>
      </c>
      <c r="J123" s="12">
        <v>16873.290194759866</v>
      </c>
      <c r="K123" s="12">
        <v>5330</v>
      </c>
      <c r="L123" s="12">
        <v>17807</v>
      </c>
      <c r="M123" s="12">
        <v>-12477</v>
      </c>
      <c r="N123" s="12">
        <v>0</v>
      </c>
      <c r="O123" s="12">
        <v>0</v>
      </c>
      <c r="P123" s="12">
        <v>0</v>
      </c>
      <c r="Q123" s="12">
        <v>5010.2</v>
      </c>
      <c r="R123" s="17">
        <v>0.94</v>
      </c>
      <c r="S123" s="17">
        <v>0.94</v>
      </c>
      <c r="T123" s="12">
        <v>16026.3</v>
      </c>
      <c r="U123" s="17">
        <v>0.89999999999999991</v>
      </c>
      <c r="V123" s="12">
        <v>-11016.099999999999</v>
      </c>
      <c r="W123" s="17">
        <v>-2.066810506566604</v>
      </c>
      <c r="X123" s="34">
        <f>Table1[[#This Row],['#MYR 2021
Final method
(Idleb no-data)]]</f>
        <v>5010.2</v>
      </c>
      <c r="Y123" s="35">
        <f>Table1[[#This Row],[At-Risk FI PIN]]</f>
        <v>846.99019475986609</v>
      </c>
      <c r="Z123" s="36">
        <f>Table1[[#This Row],[Acute PIN 2021]]+Table1[[#This Row],[At-risk PIN 2021
(as Per HNO 2021 - No Change)]]</f>
        <v>5857.1901947598662</v>
      </c>
    </row>
    <row r="124" spans="1:26" x14ac:dyDescent="0.45">
      <c r="A124" s="1" t="s">
        <v>226</v>
      </c>
      <c r="B124" s="1" t="s">
        <v>243</v>
      </c>
      <c r="C124" s="1" t="s">
        <v>247</v>
      </c>
      <c r="D124" s="1" t="s">
        <v>162</v>
      </c>
      <c r="E124" s="1" t="s">
        <v>248</v>
      </c>
      <c r="F124" s="2">
        <v>31493.5</v>
      </c>
      <c r="G124" s="11">
        <v>24622.190909090907</v>
      </c>
      <c r="H124" s="11">
        <v>1198.3910012318681</v>
      </c>
      <c r="I124">
        <v>4</v>
      </c>
      <c r="J124" s="12">
        <v>25820.581910322773</v>
      </c>
      <c r="K124" s="12">
        <v>8310</v>
      </c>
      <c r="L124" s="12">
        <v>31493.5</v>
      </c>
      <c r="M124" s="12">
        <v>-23183.5</v>
      </c>
      <c r="N124" s="12">
        <v>0</v>
      </c>
      <c r="O124" s="12">
        <v>0</v>
      </c>
      <c r="P124" s="12">
        <v>0</v>
      </c>
      <c r="Q124" s="12">
        <v>6829.3090909090906</v>
      </c>
      <c r="R124" s="17">
        <v>0.82181818181818178</v>
      </c>
      <c r="S124" s="17">
        <v>0.82181818181818178</v>
      </c>
      <c r="T124" s="12">
        <v>24622.190909090907</v>
      </c>
      <c r="U124" s="17">
        <v>0.78181818181818175</v>
      </c>
      <c r="V124" s="12">
        <v>-17792.881818181817</v>
      </c>
      <c r="W124" s="17">
        <v>-2.1411410130182693</v>
      </c>
      <c r="X124" s="34">
        <f>Table1[[#This Row],['#MYR 2021
Final method
(Idleb no-data)]]</f>
        <v>6829.3090909090906</v>
      </c>
      <c r="Y124" s="35">
        <f>Table1[[#This Row],[At-Risk FI PIN]]</f>
        <v>1198.3910012318681</v>
      </c>
      <c r="Z124" s="36">
        <f>Table1[[#This Row],[Acute PIN 2021]]+Table1[[#This Row],[At-risk PIN 2021
(as Per HNO 2021 - No Change)]]</f>
        <v>8027.700092140959</v>
      </c>
    </row>
    <row r="125" spans="1:26" x14ac:dyDescent="0.45">
      <c r="A125" s="1" t="s">
        <v>226</v>
      </c>
      <c r="B125" s="1" t="s">
        <v>243</v>
      </c>
      <c r="C125" s="1" t="s">
        <v>249</v>
      </c>
      <c r="D125" s="7" t="s">
        <v>162</v>
      </c>
      <c r="E125" s="1" t="s">
        <v>250</v>
      </c>
      <c r="F125" s="2">
        <v>21200</v>
      </c>
      <c r="G125" s="11">
        <v>8268</v>
      </c>
      <c r="H125" s="11">
        <v>0</v>
      </c>
      <c r="I125">
        <v>3</v>
      </c>
      <c r="J125" s="12">
        <v>8268</v>
      </c>
      <c r="K125" s="12">
        <v>6568</v>
      </c>
      <c r="L125" s="12">
        <v>21200</v>
      </c>
      <c r="M125" s="12">
        <v>-14632</v>
      </c>
      <c r="N125" s="12">
        <v>0</v>
      </c>
      <c r="O125" s="12">
        <v>0</v>
      </c>
      <c r="P125" s="12">
        <v>0</v>
      </c>
      <c r="Q125" s="12">
        <v>2824.24</v>
      </c>
      <c r="R125" s="17">
        <v>0.43</v>
      </c>
      <c r="S125" s="17">
        <v>0.43</v>
      </c>
      <c r="T125" s="12">
        <v>8268</v>
      </c>
      <c r="U125" s="17">
        <v>0.39</v>
      </c>
      <c r="V125" s="12">
        <v>-5443.76</v>
      </c>
      <c r="W125" s="17">
        <v>-0.82883069427527412</v>
      </c>
      <c r="X125" s="34">
        <f>Table1[[#This Row],['#MYR 2021
Final method
(Idleb no-data)]]</f>
        <v>2824.24</v>
      </c>
      <c r="Y125" s="35">
        <f>Table1[[#This Row],[At-Risk FI PIN]]</f>
        <v>0</v>
      </c>
      <c r="Z125" s="36">
        <f>Table1[[#This Row],[Acute PIN 2021]]+Table1[[#This Row],[At-risk PIN 2021
(as Per HNO 2021 - No Change)]]</f>
        <v>2824.24</v>
      </c>
    </row>
    <row r="126" spans="1:26" x14ac:dyDescent="0.45">
      <c r="A126" s="1" t="s">
        <v>226</v>
      </c>
      <c r="B126" s="1" t="s">
        <v>243</v>
      </c>
      <c r="C126" s="1" t="s">
        <v>251</v>
      </c>
      <c r="D126" s="1" t="s">
        <v>162</v>
      </c>
      <c r="E126" s="1" t="s">
        <v>252</v>
      </c>
      <c r="F126" s="2">
        <v>2203.5</v>
      </c>
      <c r="G126" s="11">
        <v>859.36500000000001</v>
      </c>
      <c r="H126" s="11">
        <v>0</v>
      </c>
      <c r="I126">
        <v>3</v>
      </c>
      <c r="J126" s="12">
        <v>859.36500000000001</v>
      </c>
      <c r="K126" s="12">
        <v>1374</v>
      </c>
      <c r="L126" s="12">
        <v>2203.5</v>
      </c>
      <c r="M126" s="12">
        <v>-829.5</v>
      </c>
      <c r="N126" s="12">
        <v>0</v>
      </c>
      <c r="O126" s="12">
        <v>0</v>
      </c>
      <c r="P126" s="12">
        <v>0</v>
      </c>
      <c r="Q126" s="12">
        <v>590.81999999999994</v>
      </c>
      <c r="R126" s="17">
        <v>0.42999999999999994</v>
      </c>
      <c r="S126" s="17">
        <v>0.42999999999999994</v>
      </c>
      <c r="T126" s="12">
        <v>859.36500000000001</v>
      </c>
      <c r="U126" s="17">
        <v>0.39</v>
      </c>
      <c r="V126" s="12">
        <v>-268.54500000000007</v>
      </c>
      <c r="W126" s="17">
        <v>-0.19544759825327515</v>
      </c>
      <c r="X126" s="34">
        <f>Table1[[#This Row],['#MYR 2021
Final method
(Idleb no-data)]]</f>
        <v>590.81999999999994</v>
      </c>
      <c r="Y126" s="35">
        <f>Table1[[#This Row],[At-Risk FI PIN]]</f>
        <v>0</v>
      </c>
      <c r="Z126" s="36">
        <f>Table1[[#This Row],[Acute PIN 2021]]+Table1[[#This Row],[At-risk PIN 2021
(as Per HNO 2021 - No Change)]]</f>
        <v>590.81999999999994</v>
      </c>
    </row>
    <row r="127" spans="1:26" x14ac:dyDescent="0.45">
      <c r="A127" s="1" t="s">
        <v>226</v>
      </c>
      <c r="B127" s="1" t="s">
        <v>253</v>
      </c>
      <c r="C127" s="1" t="s">
        <v>253</v>
      </c>
      <c r="D127" s="7" t="s">
        <v>162</v>
      </c>
      <c r="E127" s="1" t="s">
        <v>254</v>
      </c>
      <c r="F127" s="2">
        <v>66423</v>
      </c>
      <c r="G127" s="11">
        <v>43543.966666666667</v>
      </c>
      <c r="H127" s="11">
        <v>3089.2017584689193</v>
      </c>
      <c r="I127">
        <v>3</v>
      </c>
      <c r="J127" s="12">
        <v>46633.168425135584</v>
      </c>
      <c r="K127" s="12">
        <v>66112</v>
      </c>
      <c r="L127" s="12">
        <v>66423</v>
      </c>
      <c r="M127" s="12">
        <v>-311</v>
      </c>
      <c r="N127" s="12">
        <v>0</v>
      </c>
      <c r="O127" s="12">
        <v>0</v>
      </c>
      <c r="P127" s="12">
        <v>0</v>
      </c>
      <c r="Q127" s="12">
        <v>45984.568888888891</v>
      </c>
      <c r="R127" s="17">
        <v>0.69555555555555559</v>
      </c>
      <c r="S127" s="17">
        <v>0.69555555555555559</v>
      </c>
      <c r="T127" s="12">
        <v>43543.966666666667</v>
      </c>
      <c r="U127" s="17">
        <v>0.65555555555555556</v>
      </c>
      <c r="V127" s="12">
        <v>2440.6022222222236</v>
      </c>
      <c r="W127" s="17">
        <v>3.6916175916962481E-2</v>
      </c>
      <c r="X127" s="34">
        <f>Table1[[#This Row],['#MYR 2021
Final method
(Idleb no-data)]]</f>
        <v>45984.568888888891</v>
      </c>
      <c r="Y127" s="35">
        <f>Table1[[#This Row],[At-Risk FI PIN]]</f>
        <v>3089.2017584689193</v>
      </c>
      <c r="Z127" s="36">
        <f>Table1[[#This Row],[Acute PIN 2021]]+Table1[[#This Row],[At-risk PIN 2021
(as Per HNO 2021 - No Change)]]</f>
        <v>49073.770647357807</v>
      </c>
    </row>
    <row r="128" spans="1:26" x14ac:dyDescent="0.45">
      <c r="A128" s="1" t="s">
        <v>226</v>
      </c>
      <c r="B128" s="1" t="s">
        <v>253</v>
      </c>
      <c r="C128" s="1" t="s">
        <v>255</v>
      </c>
      <c r="D128" s="1" t="s">
        <v>162</v>
      </c>
      <c r="E128" s="1" t="s">
        <v>256</v>
      </c>
      <c r="F128" s="2">
        <v>40023</v>
      </c>
      <c r="G128" s="11">
        <v>22813.110000000004</v>
      </c>
      <c r="H128" s="11">
        <v>3350.5023796360115</v>
      </c>
      <c r="I128">
        <v>3</v>
      </c>
      <c r="J128" s="12">
        <v>26163.612379636015</v>
      </c>
      <c r="K128" s="12">
        <v>40023</v>
      </c>
      <c r="L128" s="12">
        <v>40023</v>
      </c>
      <c r="M128" s="12">
        <v>0</v>
      </c>
      <c r="N128" s="12">
        <v>0</v>
      </c>
      <c r="O128" s="12">
        <v>0</v>
      </c>
      <c r="P128" s="12">
        <v>0</v>
      </c>
      <c r="Q128" s="12">
        <v>24414.030000000002</v>
      </c>
      <c r="R128" s="17">
        <v>0.6100000000000001</v>
      </c>
      <c r="S128" s="17">
        <v>0.6100000000000001</v>
      </c>
      <c r="T128" s="12">
        <v>22813.110000000004</v>
      </c>
      <c r="U128" s="17">
        <v>0.57000000000000006</v>
      </c>
      <c r="V128" s="12">
        <v>1600.9199999999983</v>
      </c>
      <c r="W128" s="17">
        <v>3.9999999999999959E-2</v>
      </c>
      <c r="X128" s="34">
        <f>Table1[[#This Row],['#MYR 2021
Final method
(Idleb no-data)]]</f>
        <v>24414.030000000002</v>
      </c>
      <c r="Y128" s="35">
        <f>Table1[[#This Row],[At-Risk FI PIN]]</f>
        <v>3350.5023796360115</v>
      </c>
      <c r="Z128" s="36">
        <f>Table1[[#This Row],[Acute PIN 2021]]+Table1[[#This Row],[At-risk PIN 2021
(as Per HNO 2021 - No Change)]]</f>
        <v>27764.532379636014</v>
      </c>
    </row>
    <row r="129" spans="1:26" x14ac:dyDescent="0.45">
      <c r="A129" s="1" t="s">
        <v>226</v>
      </c>
      <c r="B129" s="1" t="s">
        <v>253</v>
      </c>
      <c r="C129" s="1" t="s">
        <v>257</v>
      </c>
      <c r="D129" s="7" t="s">
        <v>162</v>
      </c>
      <c r="E129" s="1" t="s">
        <v>258</v>
      </c>
      <c r="F129" s="2">
        <v>47456</v>
      </c>
      <c r="G129" s="11">
        <v>28905.018181818185</v>
      </c>
      <c r="H129" s="11">
        <v>12640.573562202253</v>
      </c>
      <c r="I129">
        <v>3</v>
      </c>
      <c r="J129" s="12">
        <v>41545.591744020436</v>
      </c>
      <c r="K129" s="12">
        <v>47556</v>
      </c>
      <c r="L129" s="12">
        <v>47456</v>
      </c>
      <c r="M129" s="12">
        <v>100</v>
      </c>
      <c r="N129" s="12">
        <v>0</v>
      </c>
      <c r="O129" s="12">
        <v>0</v>
      </c>
      <c r="P129" s="12">
        <v>0</v>
      </c>
      <c r="Q129" s="12">
        <v>30868.167272727274</v>
      </c>
      <c r="R129" s="17">
        <v>0.64909090909090916</v>
      </c>
      <c r="S129" s="17">
        <v>0.64909090909090916</v>
      </c>
      <c r="T129" s="12">
        <v>28905.018181818185</v>
      </c>
      <c r="U129" s="17">
        <v>0.60909090909090913</v>
      </c>
      <c r="V129" s="12">
        <v>1963.1490909090899</v>
      </c>
      <c r="W129" s="17">
        <v>4.1280786670642819E-2</v>
      </c>
      <c r="X129" s="34">
        <f>Table1[[#This Row],['#MYR 2021
Final method
(Idleb no-data)]]</f>
        <v>30868.167272727274</v>
      </c>
      <c r="Y129" s="35">
        <f>Table1[[#This Row],[At-Risk FI PIN]]</f>
        <v>12640.573562202253</v>
      </c>
      <c r="Z129" s="36">
        <f>Table1[[#This Row],[Acute PIN 2021]]+Table1[[#This Row],[At-risk PIN 2021
(as Per HNO 2021 - No Change)]]</f>
        <v>43508.740834929529</v>
      </c>
    </row>
    <row r="130" spans="1:26" x14ac:dyDescent="0.45">
      <c r="A130" s="1" t="s">
        <v>226</v>
      </c>
      <c r="B130" s="1" t="s">
        <v>253</v>
      </c>
      <c r="C130" s="1" t="s">
        <v>259</v>
      </c>
      <c r="D130" s="1" t="s">
        <v>162</v>
      </c>
      <c r="E130" s="1" t="s">
        <v>260</v>
      </c>
      <c r="F130" s="2">
        <v>21492</v>
      </c>
      <c r="G130" s="11">
        <v>11820.6</v>
      </c>
      <c r="H130" s="11">
        <v>8096.3567734581911</v>
      </c>
      <c r="I130">
        <v>3</v>
      </c>
      <c r="J130" s="12">
        <v>19916.956773458191</v>
      </c>
      <c r="K130" s="12">
        <v>21552</v>
      </c>
      <c r="L130" s="12">
        <v>21492</v>
      </c>
      <c r="M130" s="12">
        <v>60</v>
      </c>
      <c r="N130" s="12">
        <v>0</v>
      </c>
      <c r="O130" s="12">
        <v>0</v>
      </c>
      <c r="P130" s="12">
        <v>0</v>
      </c>
      <c r="Q130" s="12">
        <v>12715.680000000002</v>
      </c>
      <c r="R130" s="17">
        <v>0.59000000000000008</v>
      </c>
      <c r="S130" s="17">
        <v>0.59000000000000008</v>
      </c>
      <c r="T130" s="12">
        <v>11820.6</v>
      </c>
      <c r="U130" s="17">
        <v>0.55000000000000004</v>
      </c>
      <c r="V130" s="12">
        <v>895.08000000000175</v>
      </c>
      <c r="W130" s="17">
        <v>4.1531180400890946E-2</v>
      </c>
      <c r="X130" s="34">
        <f>Table1[[#This Row],['#MYR 2021
Final method
(Idleb no-data)]]</f>
        <v>12715.680000000002</v>
      </c>
      <c r="Y130" s="35">
        <f>Table1[[#This Row],[At-Risk FI PIN]]</f>
        <v>8096.3567734581911</v>
      </c>
      <c r="Z130" s="36">
        <f>Table1[[#This Row],[Acute PIN 2021]]+Table1[[#This Row],[At-risk PIN 2021
(as Per HNO 2021 - No Change)]]</f>
        <v>20812.036773458192</v>
      </c>
    </row>
    <row r="131" spans="1:26" x14ac:dyDescent="0.45">
      <c r="A131" s="1" t="s">
        <v>226</v>
      </c>
      <c r="B131" s="1" t="s">
        <v>253</v>
      </c>
      <c r="C131" s="1" t="s">
        <v>261</v>
      </c>
      <c r="D131" s="7" t="s">
        <v>162</v>
      </c>
      <c r="E131" s="1" t="s">
        <v>262</v>
      </c>
      <c r="F131" s="2">
        <v>26986</v>
      </c>
      <c r="G131" s="11">
        <v>9322.4363636363632</v>
      </c>
      <c r="H131" s="11">
        <v>3080.6146880381534</v>
      </c>
      <c r="I131">
        <v>3</v>
      </c>
      <c r="J131" s="12">
        <v>12403.051051674516</v>
      </c>
      <c r="K131" s="12">
        <v>26933</v>
      </c>
      <c r="L131" s="12">
        <v>26986</v>
      </c>
      <c r="M131" s="12">
        <v>-53</v>
      </c>
      <c r="N131" s="12">
        <v>0</v>
      </c>
      <c r="O131" s="12">
        <v>0</v>
      </c>
      <c r="P131" s="12">
        <v>0</v>
      </c>
      <c r="Q131" s="12">
        <v>10381.447272727271</v>
      </c>
      <c r="R131" s="17">
        <v>0.38545454545454538</v>
      </c>
      <c r="S131" s="17">
        <v>0.38545454545454538</v>
      </c>
      <c r="T131" s="12">
        <v>9322.4363636363632</v>
      </c>
      <c r="U131" s="17">
        <v>0.34545454545454546</v>
      </c>
      <c r="V131" s="12">
        <v>1059.0109090909082</v>
      </c>
      <c r="W131" s="17">
        <v>3.932019860731846E-2</v>
      </c>
      <c r="X131" s="34">
        <f>Table1[[#This Row],['#MYR 2021
Final method
(Idleb no-data)]]</f>
        <v>10381.447272727271</v>
      </c>
      <c r="Y131" s="35">
        <f>Table1[[#This Row],[At-Risk FI PIN]]</f>
        <v>3080.6146880381534</v>
      </c>
      <c r="Z131" s="36">
        <f>Table1[[#This Row],[Acute PIN 2021]]+Table1[[#This Row],[At-risk PIN 2021
(as Per HNO 2021 - No Change)]]</f>
        <v>13462.061960765424</v>
      </c>
    </row>
    <row r="132" spans="1:26" x14ac:dyDescent="0.45">
      <c r="A132" s="1" t="s">
        <v>226</v>
      </c>
      <c r="B132" s="1" t="s">
        <v>263</v>
      </c>
      <c r="C132" s="1" t="s">
        <v>263</v>
      </c>
      <c r="D132" s="1" t="s">
        <v>162</v>
      </c>
      <c r="E132" s="1" t="s">
        <v>264</v>
      </c>
      <c r="F132" s="2">
        <v>34443</v>
      </c>
      <c r="G132" s="11">
        <v>25922.889473684208</v>
      </c>
      <c r="H132" s="11">
        <v>2086.6536085169355</v>
      </c>
      <c r="I132">
        <v>4</v>
      </c>
      <c r="J132" s="12">
        <v>28009.543082201144</v>
      </c>
      <c r="K132" s="12">
        <v>40008</v>
      </c>
      <c r="L132" s="12">
        <v>34443</v>
      </c>
      <c r="M132" s="12">
        <v>5565</v>
      </c>
      <c r="N132" s="12">
        <v>0</v>
      </c>
      <c r="O132" s="12">
        <v>0</v>
      </c>
      <c r="P132" s="12">
        <v>0</v>
      </c>
      <c r="Q132" s="12">
        <v>31711.604210526311</v>
      </c>
      <c r="R132" s="17">
        <v>0.79263157894736835</v>
      </c>
      <c r="S132" s="17">
        <v>0.79263157894736835</v>
      </c>
      <c r="T132" s="12">
        <v>25922.889473684208</v>
      </c>
      <c r="U132" s="17">
        <v>0.75263157894736832</v>
      </c>
      <c r="V132" s="12">
        <v>5788.7147368421029</v>
      </c>
      <c r="W132" s="17">
        <v>0.14468893063492558</v>
      </c>
      <c r="X132" s="34">
        <f>Table1[[#This Row],['#MYR 2021
Final method
(Idleb no-data)]]</f>
        <v>31711.604210526311</v>
      </c>
      <c r="Y132" s="35">
        <f>Table1[[#This Row],[At-Risk FI PIN]]</f>
        <v>2086.6536085169355</v>
      </c>
      <c r="Z132" s="36">
        <f>Table1[[#This Row],[Acute PIN 2021]]+Table1[[#This Row],[At-risk PIN 2021
(as Per HNO 2021 - No Change)]]</f>
        <v>33798.257819043247</v>
      </c>
    </row>
    <row r="133" spans="1:26" x14ac:dyDescent="0.45">
      <c r="A133" s="1" t="s">
        <v>226</v>
      </c>
      <c r="B133" s="1" t="s">
        <v>263</v>
      </c>
      <c r="C133" s="1" t="s">
        <v>265</v>
      </c>
      <c r="D133" s="7" t="s">
        <v>162</v>
      </c>
      <c r="E133" s="1" t="s">
        <v>266</v>
      </c>
      <c r="F133" s="2">
        <v>0</v>
      </c>
      <c r="G133" s="11">
        <v>0</v>
      </c>
      <c r="H133" s="11">
        <v>0</v>
      </c>
      <c r="I133">
        <v>3</v>
      </c>
      <c r="J133" s="12">
        <v>0</v>
      </c>
      <c r="K133" s="12">
        <v>1234</v>
      </c>
      <c r="L133" s="12">
        <v>0</v>
      </c>
      <c r="M133" s="12">
        <v>1234</v>
      </c>
      <c r="N133" s="12">
        <v>0</v>
      </c>
      <c r="O133" s="12">
        <v>0</v>
      </c>
      <c r="P133" s="12">
        <v>0</v>
      </c>
      <c r="Q133" s="12">
        <v>49.36</v>
      </c>
      <c r="R133" s="17">
        <v>0.04</v>
      </c>
      <c r="S133" s="17">
        <v>0.04</v>
      </c>
      <c r="T133" s="12">
        <v>0</v>
      </c>
      <c r="U133" s="17" t="s">
        <v>578</v>
      </c>
      <c r="V133" s="12">
        <v>49.36</v>
      </c>
      <c r="W133" s="17">
        <v>0.04</v>
      </c>
      <c r="X133" s="34">
        <f>Table1[[#This Row],['#MYR 2021
Final method
(Idleb no-data)]]</f>
        <v>49.36</v>
      </c>
      <c r="Y133" s="35">
        <f>Table1[[#This Row],[At-Risk FI PIN]]</f>
        <v>0</v>
      </c>
      <c r="Z133" s="36">
        <f>Table1[[#This Row],[Acute PIN 2021]]+Table1[[#This Row],[At-risk PIN 2021
(as Per HNO 2021 - No Change)]]</f>
        <v>49.36</v>
      </c>
    </row>
    <row r="134" spans="1:26" x14ac:dyDescent="0.45">
      <c r="A134" s="1" t="s">
        <v>226</v>
      </c>
      <c r="B134" s="1" t="s">
        <v>263</v>
      </c>
      <c r="C134" s="1" t="s">
        <v>267</v>
      </c>
      <c r="D134" s="1" t="s">
        <v>162</v>
      </c>
      <c r="E134" s="1" t="s">
        <v>268</v>
      </c>
      <c r="F134" s="2">
        <v>7216</v>
      </c>
      <c r="G134" s="11">
        <v>4329.5999999999995</v>
      </c>
      <c r="H134" s="11">
        <v>1006.8054689992196</v>
      </c>
      <c r="I134">
        <v>4</v>
      </c>
      <c r="J134" s="12">
        <v>5336.405468999219</v>
      </c>
      <c r="K134" s="12">
        <v>8081</v>
      </c>
      <c r="L134" s="12">
        <v>7216</v>
      </c>
      <c r="M134" s="12">
        <v>865</v>
      </c>
      <c r="N134" s="12">
        <v>0</v>
      </c>
      <c r="O134" s="12">
        <v>0</v>
      </c>
      <c r="P134" s="12">
        <v>0</v>
      </c>
      <c r="Q134" s="12">
        <v>5171.84</v>
      </c>
      <c r="R134" s="17">
        <v>0.64</v>
      </c>
      <c r="S134" s="17">
        <v>0.64</v>
      </c>
      <c r="T134" s="12">
        <v>4329.5999999999995</v>
      </c>
      <c r="U134" s="17">
        <v>0.6</v>
      </c>
      <c r="V134" s="12">
        <v>842.24000000000069</v>
      </c>
      <c r="W134" s="17">
        <v>0.10422472466278934</v>
      </c>
      <c r="X134" s="34">
        <f>Table1[[#This Row],['#MYR 2021
Final method
(Idleb no-data)]]</f>
        <v>5171.84</v>
      </c>
      <c r="Y134" s="35">
        <f>Table1[[#This Row],[At-Risk FI PIN]]</f>
        <v>1006.8054689992196</v>
      </c>
      <c r="Z134" s="36">
        <f>Table1[[#This Row],[Acute PIN 2021]]+Table1[[#This Row],[At-risk PIN 2021
(as Per HNO 2021 - No Change)]]</f>
        <v>6178.6454689992197</v>
      </c>
    </row>
    <row r="135" spans="1:26" x14ac:dyDescent="0.45">
      <c r="A135" s="1" t="s">
        <v>269</v>
      </c>
      <c r="B135" s="1" t="s">
        <v>269</v>
      </c>
      <c r="C135" s="1" t="s">
        <v>269</v>
      </c>
      <c r="D135" s="7" t="s">
        <v>162</v>
      </c>
      <c r="E135" s="1" t="s">
        <v>270</v>
      </c>
      <c r="F135" s="2">
        <v>633902</v>
      </c>
      <c r="G135" s="11">
        <v>312724.98666666669</v>
      </c>
      <c r="H135" s="11">
        <v>69158.197198036374</v>
      </c>
      <c r="I135">
        <v>4</v>
      </c>
      <c r="J135" s="12">
        <v>381883.18386470305</v>
      </c>
      <c r="K135" s="12">
        <v>633554</v>
      </c>
      <c r="L135" s="12">
        <v>633902</v>
      </c>
      <c r="M135" s="12">
        <v>-348</v>
      </c>
      <c r="N135" s="12">
        <v>0</v>
      </c>
      <c r="O135" s="12">
        <v>0</v>
      </c>
      <c r="P135" s="12">
        <v>0</v>
      </c>
      <c r="Q135" s="12">
        <v>323112.5400000001</v>
      </c>
      <c r="R135" s="17">
        <v>0.51000000000000012</v>
      </c>
      <c r="S135" s="17">
        <v>0.51000000000000012</v>
      </c>
      <c r="T135" s="12">
        <v>312724.98666666669</v>
      </c>
      <c r="U135" s="17">
        <v>0.4933333333333334</v>
      </c>
      <c r="V135" s="12">
        <v>10387.553333333402</v>
      </c>
      <c r="W135" s="17">
        <v>1.6395687397338508E-2</v>
      </c>
      <c r="X135" s="34">
        <f>Table1[[#This Row],['#MYR 2021
Final method
(Idleb no-data)]]</f>
        <v>323112.5400000001</v>
      </c>
      <c r="Y135" s="35">
        <f>Table1[[#This Row],[At-Risk FI PIN]]</f>
        <v>69158.197198036374</v>
      </c>
      <c r="Z135" s="36">
        <f>Table1[[#This Row],[Acute PIN 2021]]+Table1[[#This Row],[At-risk PIN 2021
(as Per HNO 2021 - No Change)]]</f>
        <v>392270.73719803646</v>
      </c>
    </row>
    <row r="136" spans="1:26" x14ac:dyDescent="0.45">
      <c r="A136" s="1" t="s">
        <v>269</v>
      </c>
      <c r="B136" s="1" t="s">
        <v>269</v>
      </c>
      <c r="C136" s="1" t="s">
        <v>271</v>
      </c>
      <c r="D136" s="1" t="s">
        <v>162</v>
      </c>
      <c r="E136" s="1" t="s">
        <v>272</v>
      </c>
      <c r="F136" s="2">
        <v>65272</v>
      </c>
      <c r="G136" s="11">
        <v>25207.835535976505</v>
      </c>
      <c r="H136" s="11">
        <v>9562.363761244862</v>
      </c>
      <c r="I136">
        <v>3</v>
      </c>
      <c r="J136" s="12">
        <v>34770.199297221363</v>
      </c>
      <c r="K136" s="12">
        <v>69948.5</v>
      </c>
      <c r="L136" s="12">
        <v>65272</v>
      </c>
      <c r="M136" s="12">
        <v>4676.5</v>
      </c>
      <c r="N136" s="12">
        <v>0</v>
      </c>
      <c r="O136" s="12">
        <v>0</v>
      </c>
      <c r="P136" s="12">
        <v>0</v>
      </c>
      <c r="Q136" s="12">
        <v>28179.69306167401</v>
      </c>
      <c r="R136" s="17">
        <v>0.40286343612334802</v>
      </c>
      <c r="S136" s="17">
        <v>0.40286343612334802</v>
      </c>
      <c r="T136" s="12">
        <v>25207.835535976505</v>
      </c>
      <c r="U136" s="17">
        <v>0.38619676945668135</v>
      </c>
      <c r="V136" s="12">
        <v>2971.8575256975055</v>
      </c>
      <c r="W136" s="17">
        <v>4.2486365335890057E-2</v>
      </c>
      <c r="X136" s="34">
        <f>Table1[[#This Row],['#MYR 2021
Final method
(Idleb no-data)]]</f>
        <v>28179.69306167401</v>
      </c>
      <c r="Y136" s="35">
        <f>Table1[[#This Row],[At-Risk FI PIN]]</f>
        <v>9562.363761244862</v>
      </c>
      <c r="Z136" s="36">
        <f>Table1[[#This Row],[Acute PIN 2021]]+Table1[[#This Row],[At-risk PIN 2021
(as Per HNO 2021 - No Change)]]</f>
        <v>37742.056822918872</v>
      </c>
    </row>
    <row r="137" spans="1:26" x14ac:dyDescent="0.45">
      <c r="A137" s="1" t="s">
        <v>269</v>
      </c>
      <c r="B137" s="1" t="s">
        <v>269</v>
      </c>
      <c r="C137" s="1" t="s">
        <v>273</v>
      </c>
      <c r="D137" s="7" t="s">
        <v>162</v>
      </c>
      <c r="E137" s="1" t="s">
        <v>274</v>
      </c>
      <c r="F137" s="2">
        <v>76883</v>
      </c>
      <c r="G137" s="11">
        <v>63044.060000000005</v>
      </c>
      <c r="H137" s="11">
        <v>9833.1078344851358</v>
      </c>
      <c r="I137">
        <v>4</v>
      </c>
      <c r="J137" s="12">
        <v>72877.167834485139</v>
      </c>
      <c r="K137" s="12">
        <v>76905.5</v>
      </c>
      <c r="L137" s="12">
        <v>76883</v>
      </c>
      <c r="M137" s="12">
        <v>22.5</v>
      </c>
      <c r="N137" s="12">
        <v>0</v>
      </c>
      <c r="O137" s="12">
        <v>0</v>
      </c>
      <c r="P137" s="12">
        <v>0</v>
      </c>
      <c r="Q137" s="12">
        <v>64344.268333333341</v>
      </c>
      <c r="R137" s="17">
        <v>0.83666666666666678</v>
      </c>
      <c r="S137" s="17">
        <v>0.83666666666666678</v>
      </c>
      <c r="T137" s="12">
        <v>63044.060000000005</v>
      </c>
      <c r="U137" s="17">
        <v>0.82000000000000006</v>
      </c>
      <c r="V137" s="12">
        <v>1300.2083333333358</v>
      </c>
      <c r="W137" s="17">
        <v>1.6906571484917667E-2</v>
      </c>
      <c r="X137" s="34">
        <f>Table1[[#This Row],['#MYR 2021
Final method
(Idleb no-data)]]</f>
        <v>64344.268333333341</v>
      </c>
      <c r="Y137" s="35">
        <f>Table1[[#This Row],[At-Risk FI PIN]]</f>
        <v>9833.1078344851358</v>
      </c>
      <c r="Z137" s="36">
        <f>Table1[[#This Row],[Acute PIN 2021]]+Table1[[#This Row],[At-risk PIN 2021
(as Per HNO 2021 - No Change)]]</f>
        <v>74177.376167818482</v>
      </c>
    </row>
    <row r="138" spans="1:26" x14ac:dyDescent="0.45">
      <c r="A138" s="1" t="s">
        <v>269</v>
      </c>
      <c r="B138" s="1" t="s">
        <v>269</v>
      </c>
      <c r="C138" s="1" t="s">
        <v>275</v>
      </c>
      <c r="D138" s="1" t="s">
        <v>162</v>
      </c>
      <c r="E138" s="1" t="s">
        <v>276</v>
      </c>
      <c r="F138" s="2">
        <v>34252</v>
      </c>
      <c r="G138" s="11">
        <v>15984.266666666665</v>
      </c>
      <c r="H138" s="11">
        <v>1303.3574729450186</v>
      </c>
      <c r="I138">
        <v>3</v>
      </c>
      <c r="J138" s="12">
        <v>17287.624139611682</v>
      </c>
      <c r="K138" s="12">
        <v>34229</v>
      </c>
      <c r="L138" s="12">
        <v>34252</v>
      </c>
      <c r="M138" s="12">
        <v>-23</v>
      </c>
      <c r="N138" s="12">
        <v>0</v>
      </c>
      <c r="O138" s="12">
        <v>0</v>
      </c>
      <c r="P138" s="12">
        <v>0</v>
      </c>
      <c r="Q138" s="12">
        <v>16544.016666666666</v>
      </c>
      <c r="R138" s="17">
        <v>0.48333333333333334</v>
      </c>
      <c r="S138" s="17">
        <v>0.48333333333333334</v>
      </c>
      <c r="T138" s="12">
        <v>15984.266666666665</v>
      </c>
      <c r="U138" s="17">
        <v>0.46666666666666662</v>
      </c>
      <c r="V138" s="12">
        <v>559.75000000000182</v>
      </c>
      <c r="W138" s="17">
        <v>1.6353092407023338E-2</v>
      </c>
      <c r="X138" s="34">
        <f>Table1[[#This Row],['#MYR 2021
Final method
(Idleb no-data)]]</f>
        <v>16544.016666666666</v>
      </c>
      <c r="Y138" s="35">
        <f>Table1[[#This Row],[At-Risk FI PIN]]</f>
        <v>1303.3574729450186</v>
      </c>
      <c r="Z138" s="36">
        <f>Table1[[#This Row],[Acute PIN 2021]]+Table1[[#This Row],[At-risk PIN 2021
(as Per HNO 2021 - No Change)]]</f>
        <v>17847.374139611686</v>
      </c>
    </row>
    <row r="139" spans="1:26" x14ac:dyDescent="0.45">
      <c r="A139" s="1" t="s">
        <v>269</v>
      </c>
      <c r="B139" s="1" t="s">
        <v>269</v>
      </c>
      <c r="C139" s="1" t="s">
        <v>277</v>
      </c>
      <c r="D139" s="7" t="s">
        <v>162</v>
      </c>
      <c r="E139" s="1" t="s">
        <v>278</v>
      </c>
      <c r="F139" s="2">
        <v>25711</v>
      </c>
      <c r="G139" s="11">
        <v>14024.181818181818</v>
      </c>
      <c r="H139" s="11">
        <v>1121.0320560836567</v>
      </c>
      <c r="I139">
        <v>4</v>
      </c>
      <c r="J139" s="12">
        <v>15145.213874265475</v>
      </c>
      <c r="K139" s="12">
        <v>25693</v>
      </c>
      <c r="L139" s="12">
        <v>25711</v>
      </c>
      <c r="M139" s="12">
        <v>-18</v>
      </c>
      <c r="N139" s="12">
        <v>0</v>
      </c>
      <c r="O139" s="12">
        <v>0</v>
      </c>
      <c r="P139" s="12">
        <v>0</v>
      </c>
      <c r="Q139" s="12">
        <v>14442.580303030303</v>
      </c>
      <c r="R139" s="17">
        <v>0.56212121212121213</v>
      </c>
      <c r="S139" s="17">
        <v>0.56212121212121213</v>
      </c>
      <c r="T139" s="12">
        <v>14024.181818181818</v>
      </c>
      <c r="U139" s="17">
        <v>0.54545454545454541</v>
      </c>
      <c r="V139" s="12">
        <v>418.39848484848517</v>
      </c>
      <c r="W139" s="17">
        <v>1.6284532162397742E-2</v>
      </c>
      <c r="X139" s="34">
        <f>Table1[[#This Row],['#MYR 2021
Final method
(Idleb no-data)]]</f>
        <v>14442.580303030303</v>
      </c>
      <c r="Y139" s="35">
        <f>Table1[[#This Row],[At-Risk FI PIN]]</f>
        <v>1121.0320560836567</v>
      </c>
      <c r="Z139" s="36">
        <f>Table1[[#This Row],[Acute PIN 2021]]+Table1[[#This Row],[At-risk PIN 2021
(as Per HNO 2021 - No Change)]]</f>
        <v>15563.61235911396</v>
      </c>
    </row>
    <row r="140" spans="1:26" x14ac:dyDescent="0.45">
      <c r="A140" s="1" t="s">
        <v>269</v>
      </c>
      <c r="B140" s="1" t="s">
        <v>269</v>
      </c>
      <c r="C140" s="1" t="s">
        <v>279</v>
      </c>
      <c r="D140" s="1" t="s">
        <v>162</v>
      </c>
      <c r="E140" s="1" t="s">
        <v>280</v>
      </c>
      <c r="F140" s="2">
        <v>28761</v>
      </c>
      <c r="G140" s="11">
        <v>8148.95</v>
      </c>
      <c r="H140" s="11">
        <v>1641.6208226981641</v>
      </c>
      <c r="I140">
        <v>3</v>
      </c>
      <c r="J140" s="12">
        <v>9790.5708226981642</v>
      </c>
      <c r="K140" s="12">
        <v>28761</v>
      </c>
      <c r="L140" s="12">
        <v>28761</v>
      </c>
      <c r="M140" s="12">
        <v>0</v>
      </c>
      <c r="N140" s="12">
        <v>0</v>
      </c>
      <c r="O140" s="12">
        <v>0</v>
      </c>
      <c r="P140" s="12">
        <v>0</v>
      </c>
      <c r="Q140" s="12">
        <v>8628.2999999999993</v>
      </c>
      <c r="R140" s="17">
        <v>0.3</v>
      </c>
      <c r="S140" s="17">
        <v>0.3</v>
      </c>
      <c r="T140" s="12">
        <v>8148.95</v>
      </c>
      <c r="U140" s="17">
        <v>0.28333333333333333</v>
      </c>
      <c r="V140" s="12">
        <v>479.34999999999945</v>
      </c>
      <c r="W140" s="17">
        <v>1.6666666666666649E-2</v>
      </c>
      <c r="X140" s="34">
        <f>Table1[[#This Row],['#MYR 2021
Final method
(Idleb no-data)]]</f>
        <v>8628.2999999999993</v>
      </c>
      <c r="Y140" s="35">
        <f>Table1[[#This Row],[At-Risk FI PIN]]</f>
        <v>1641.6208226981641</v>
      </c>
      <c r="Z140" s="36">
        <f>Table1[[#This Row],[Acute PIN 2021]]+Table1[[#This Row],[At-risk PIN 2021
(as Per HNO 2021 - No Change)]]</f>
        <v>10269.920822698163</v>
      </c>
    </row>
    <row r="141" spans="1:26" x14ac:dyDescent="0.45">
      <c r="A141" s="1" t="s">
        <v>269</v>
      </c>
      <c r="B141" s="1" t="s">
        <v>269</v>
      </c>
      <c r="C141" s="1" t="s">
        <v>281</v>
      </c>
      <c r="D141" s="7" t="s">
        <v>162</v>
      </c>
      <c r="E141" s="1" t="s">
        <v>282</v>
      </c>
      <c r="F141" s="2">
        <v>13259</v>
      </c>
      <c r="G141" s="11">
        <v>8678.6181818181813</v>
      </c>
      <c r="H141" s="11">
        <v>1734.327412190876</v>
      </c>
      <c r="I141">
        <v>4</v>
      </c>
      <c r="J141" s="12">
        <v>10412.945594009057</v>
      </c>
      <c r="K141" s="12">
        <v>7396</v>
      </c>
      <c r="L141" s="12">
        <v>13259</v>
      </c>
      <c r="M141" s="12">
        <v>-5863</v>
      </c>
      <c r="N141" s="12">
        <v>0</v>
      </c>
      <c r="O141" s="12">
        <v>0</v>
      </c>
      <c r="P141" s="12">
        <v>0</v>
      </c>
      <c r="Q141" s="12">
        <v>4964.2848484848491</v>
      </c>
      <c r="R141" s="17">
        <v>0.67121212121212126</v>
      </c>
      <c r="S141" s="17">
        <v>0.67121212121212126</v>
      </c>
      <c r="T141" s="12">
        <v>8678.6181818181813</v>
      </c>
      <c r="U141" s="17">
        <v>0.65454545454545454</v>
      </c>
      <c r="V141" s="12">
        <v>-3714.3333333333321</v>
      </c>
      <c r="W141" s="17">
        <v>-0.50220840093744346</v>
      </c>
      <c r="X141" s="34">
        <f>Table1[[#This Row],['#MYR 2021
Final method
(Idleb no-data)]]</f>
        <v>4964.2848484848491</v>
      </c>
      <c r="Y141" s="35">
        <f>Table1[[#This Row],[At-Risk FI PIN]]</f>
        <v>1734.327412190876</v>
      </c>
      <c r="Z141" s="36">
        <f>Table1[[#This Row],[Acute PIN 2021]]+Table1[[#This Row],[At-risk PIN 2021
(as Per HNO 2021 - No Change)]]</f>
        <v>6698.6122606757253</v>
      </c>
    </row>
    <row r="142" spans="1:26" x14ac:dyDescent="0.45">
      <c r="A142" s="1" t="s">
        <v>269</v>
      </c>
      <c r="B142" s="1" t="s">
        <v>269</v>
      </c>
      <c r="C142" s="1" t="s">
        <v>283</v>
      </c>
      <c r="D142" s="1" t="s">
        <v>162</v>
      </c>
      <c r="E142" s="1" t="s">
        <v>284</v>
      </c>
      <c r="F142" s="2">
        <v>31362</v>
      </c>
      <c r="G142" s="11">
        <v>18817.2</v>
      </c>
      <c r="H142" s="11">
        <v>1640.907347496199</v>
      </c>
      <c r="I142">
        <v>4</v>
      </c>
      <c r="J142" s="12">
        <v>20458.1073474962</v>
      </c>
      <c r="K142" s="12">
        <v>47096</v>
      </c>
      <c r="L142" s="12">
        <v>31362</v>
      </c>
      <c r="M142" s="12">
        <v>15734</v>
      </c>
      <c r="N142" s="12">
        <v>0</v>
      </c>
      <c r="O142" s="12">
        <v>0</v>
      </c>
      <c r="P142" s="12">
        <v>0</v>
      </c>
      <c r="Q142" s="12">
        <v>29042.533333333336</v>
      </c>
      <c r="R142" s="17">
        <v>0.6166666666666667</v>
      </c>
      <c r="S142" s="17">
        <v>0.6166666666666667</v>
      </c>
      <c r="T142" s="12">
        <v>18817.2</v>
      </c>
      <c r="U142" s="17">
        <v>0.6</v>
      </c>
      <c r="V142" s="12">
        <v>10225.333333333336</v>
      </c>
      <c r="W142" s="17">
        <v>0.21711681105260183</v>
      </c>
      <c r="X142" s="34">
        <f>Table1[[#This Row],['#MYR 2021
Final method
(Idleb no-data)]]</f>
        <v>29042.533333333336</v>
      </c>
      <c r="Y142" s="35">
        <f>Table1[[#This Row],[At-Risk FI PIN]]</f>
        <v>1640.907347496199</v>
      </c>
      <c r="Z142" s="36">
        <f>Table1[[#This Row],[Acute PIN 2021]]+Table1[[#This Row],[At-risk PIN 2021
(as Per HNO 2021 - No Change)]]</f>
        <v>30683.440680829535</v>
      </c>
    </row>
    <row r="143" spans="1:26" x14ac:dyDescent="0.45">
      <c r="A143" s="1" t="s">
        <v>269</v>
      </c>
      <c r="B143" s="1" t="s">
        <v>269</v>
      </c>
      <c r="C143" s="1" t="s">
        <v>285</v>
      </c>
      <c r="D143" s="7" t="s">
        <v>162</v>
      </c>
      <c r="E143" s="1" t="s">
        <v>286</v>
      </c>
      <c r="F143" s="2">
        <v>7061</v>
      </c>
      <c r="G143" s="11">
        <v>5436.97</v>
      </c>
      <c r="H143" s="11">
        <v>633.32951327834371</v>
      </c>
      <c r="I143">
        <v>4</v>
      </c>
      <c r="J143" s="12">
        <v>6070.2995132783435</v>
      </c>
      <c r="K143" s="12">
        <v>7061</v>
      </c>
      <c r="L143" s="12">
        <v>7061</v>
      </c>
      <c r="M143" s="12">
        <v>0</v>
      </c>
      <c r="N143" s="12">
        <v>0</v>
      </c>
      <c r="O143" s="12">
        <v>0</v>
      </c>
      <c r="P143" s="12">
        <v>0</v>
      </c>
      <c r="Q143" s="12">
        <v>5554.6533333333336</v>
      </c>
      <c r="R143" s="17">
        <v>0.78666666666666674</v>
      </c>
      <c r="S143" s="17">
        <v>0.78666666666666674</v>
      </c>
      <c r="T143" s="12">
        <v>5436.97</v>
      </c>
      <c r="U143" s="17">
        <v>0.77</v>
      </c>
      <c r="V143" s="12">
        <v>117.68333333333339</v>
      </c>
      <c r="W143" s="17">
        <v>1.6666666666666677E-2</v>
      </c>
      <c r="X143" s="34">
        <f>Table1[[#This Row],['#MYR 2021
Final method
(Idleb no-data)]]</f>
        <v>5554.6533333333336</v>
      </c>
      <c r="Y143" s="35">
        <f>Table1[[#This Row],[At-Risk FI PIN]]</f>
        <v>633.32951327834371</v>
      </c>
      <c r="Z143" s="36">
        <f>Table1[[#This Row],[Acute PIN 2021]]+Table1[[#This Row],[At-risk PIN 2021
(as Per HNO 2021 - No Change)]]</f>
        <v>6187.9828466116778</v>
      </c>
    </row>
    <row r="144" spans="1:26" x14ac:dyDescent="0.45">
      <c r="A144" s="1" t="s">
        <v>269</v>
      </c>
      <c r="B144" s="1" t="s">
        <v>269</v>
      </c>
      <c r="C144" s="1" t="s">
        <v>287</v>
      </c>
      <c r="D144" s="1" t="s">
        <v>162</v>
      </c>
      <c r="E144" s="1" t="s">
        <v>288</v>
      </c>
      <c r="F144" s="2">
        <v>40405</v>
      </c>
      <c r="G144" s="11">
        <v>9235.4285714285706</v>
      </c>
      <c r="H144" s="11">
        <v>1268.4304835581386</v>
      </c>
      <c r="I144">
        <v>3</v>
      </c>
      <c r="J144" s="12">
        <v>10503.859054986709</v>
      </c>
      <c r="K144" s="12">
        <v>40444</v>
      </c>
      <c r="L144" s="12">
        <v>40405</v>
      </c>
      <c r="M144" s="12">
        <v>39</v>
      </c>
      <c r="N144" s="12">
        <v>0</v>
      </c>
      <c r="O144" s="12">
        <v>0</v>
      </c>
      <c r="P144" s="12">
        <v>0</v>
      </c>
      <c r="Q144" s="12">
        <v>9918.4095238095233</v>
      </c>
      <c r="R144" s="17">
        <v>0.24523809523809523</v>
      </c>
      <c r="S144" s="17">
        <v>0.24523809523809523</v>
      </c>
      <c r="T144" s="12">
        <v>9235.4285714285706</v>
      </c>
      <c r="U144" s="17">
        <v>0.22857142857142856</v>
      </c>
      <c r="V144" s="12">
        <v>682.98095238095266</v>
      </c>
      <c r="W144" s="17">
        <v>1.6887077252026324E-2</v>
      </c>
      <c r="X144" s="34">
        <f>Table1[[#This Row],['#MYR 2021
Final method
(Idleb no-data)]]</f>
        <v>9918.4095238095233</v>
      </c>
      <c r="Y144" s="35">
        <f>Table1[[#This Row],[At-Risk FI PIN]]</f>
        <v>1268.4304835581386</v>
      </c>
      <c r="Z144" s="36">
        <f>Table1[[#This Row],[Acute PIN 2021]]+Table1[[#This Row],[At-risk PIN 2021
(as Per HNO 2021 - No Change)]]</f>
        <v>11186.840007367662</v>
      </c>
    </row>
    <row r="145" spans="1:26" x14ac:dyDescent="0.45">
      <c r="A145" s="1" t="s">
        <v>269</v>
      </c>
      <c r="B145" s="1" t="s">
        <v>269</v>
      </c>
      <c r="C145" s="1" t="s">
        <v>289</v>
      </c>
      <c r="D145" s="7" t="s">
        <v>162</v>
      </c>
      <c r="E145" s="1" t="s">
        <v>290</v>
      </c>
      <c r="F145" s="2">
        <v>33503</v>
      </c>
      <c r="G145" s="11">
        <v>28812.579999999998</v>
      </c>
      <c r="H145" s="11">
        <v>8180.3293166285312</v>
      </c>
      <c r="I145">
        <v>3</v>
      </c>
      <c r="J145" s="12">
        <v>36992.909316628531</v>
      </c>
      <c r="K145" s="12">
        <v>33169.5</v>
      </c>
      <c r="L145" s="12">
        <v>33503</v>
      </c>
      <c r="M145" s="12">
        <v>-333.5</v>
      </c>
      <c r="N145" s="12">
        <v>0</v>
      </c>
      <c r="O145" s="12">
        <v>0</v>
      </c>
      <c r="P145" s="12">
        <v>0</v>
      </c>
      <c r="Q145" s="12">
        <v>29078.595000000001</v>
      </c>
      <c r="R145" s="17">
        <v>0.87666666666666671</v>
      </c>
      <c r="S145" s="17">
        <v>0.87666666666666671</v>
      </c>
      <c r="T145" s="12">
        <v>28812.579999999998</v>
      </c>
      <c r="U145" s="17">
        <v>0.86</v>
      </c>
      <c r="V145" s="12">
        <v>266.01500000000306</v>
      </c>
      <c r="W145" s="17">
        <v>8.0198676494973708E-3</v>
      </c>
      <c r="X145" s="34">
        <f>Table1[[#This Row],['#MYR 2021
Final method
(Idleb no-data)]]</f>
        <v>29078.595000000001</v>
      </c>
      <c r="Y145" s="35">
        <f>Table1[[#This Row],[At-Risk FI PIN]]</f>
        <v>8180.3293166285312</v>
      </c>
      <c r="Z145" s="36">
        <f>Table1[[#This Row],[Acute PIN 2021]]+Table1[[#This Row],[At-risk PIN 2021
(as Per HNO 2021 - No Change)]]</f>
        <v>37258.924316628531</v>
      </c>
    </row>
    <row r="146" spans="1:26" x14ac:dyDescent="0.45">
      <c r="A146" s="1" t="s">
        <v>269</v>
      </c>
      <c r="B146" s="1" t="s">
        <v>269</v>
      </c>
      <c r="C146" s="1" t="s">
        <v>291</v>
      </c>
      <c r="D146" s="1" t="s">
        <v>162</v>
      </c>
      <c r="E146" s="1" t="s">
        <v>292</v>
      </c>
      <c r="F146" s="2">
        <v>1930</v>
      </c>
      <c r="G146" s="11">
        <v>1158.0000000000002</v>
      </c>
      <c r="H146" s="11">
        <v>44.880232704372084</v>
      </c>
      <c r="I146">
        <v>4</v>
      </c>
      <c r="J146" s="12">
        <v>1202.8802327043722</v>
      </c>
      <c r="K146" s="12">
        <v>1930</v>
      </c>
      <c r="L146" s="12">
        <v>1930</v>
      </c>
      <c r="M146" s="12">
        <v>0</v>
      </c>
      <c r="N146" s="12">
        <v>0</v>
      </c>
      <c r="O146" s="12">
        <v>0</v>
      </c>
      <c r="P146" s="12">
        <v>0</v>
      </c>
      <c r="Q146" s="12">
        <v>1190.166666666667</v>
      </c>
      <c r="R146" s="17">
        <v>0.61666666666666681</v>
      </c>
      <c r="S146" s="17">
        <v>0.61666666666666681</v>
      </c>
      <c r="T146" s="12">
        <v>1158.0000000000002</v>
      </c>
      <c r="U146" s="17">
        <v>0.60000000000000009</v>
      </c>
      <c r="V146" s="12">
        <v>32.166666666666742</v>
      </c>
      <c r="W146" s="17">
        <v>1.6666666666666705E-2</v>
      </c>
      <c r="X146" s="34">
        <f>Table1[[#This Row],['#MYR 2021
Final method
(Idleb no-data)]]</f>
        <v>1190.166666666667</v>
      </c>
      <c r="Y146" s="35">
        <f>Table1[[#This Row],[At-Risk FI PIN]]</f>
        <v>44.880232704372084</v>
      </c>
      <c r="Z146" s="36">
        <f>Table1[[#This Row],[Acute PIN 2021]]+Table1[[#This Row],[At-risk PIN 2021
(as Per HNO 2021 - No Change)]]</f>
        <v>1235.046899371039</v>
      </c>
    </row>
    <row r="147" spans="1:26" x14ac:dyDescent="0.45">
      <c r="A147" s="1" t="s">
        <v>269</v>
      </c>
      <c r="B147" s="1" t="s">
        <v>293</v>
      </c>
      <c r="C147" s="1" t="s">
        <v>293</v>
      </c>
      <c r="D147" s="7" t="s">
        <v>162</v>
      </c>
      <c r="E147" s="1" t="s">
        <v>294</v>
      </c>
      <c r="F147" s="2">
        <v>60890</v>
      </c>
      <c r="G147" s="11">
        <v>31166.112073945693</v>
      </c>
      <c r="H147" s="11">
        <v>12170.689803617923</v>
      </c>
      <c r="I147">
        <v>4</v>
      </c>
      <c r="J147" s="12">
        <v>43336.801877563616</v>
      </c>
      <c r="K147" s="12">
        <v>63604.5</v>
      </c>
      <c r="L147" s="12">
        <v>60890</v>
      </c>
      <c r="M147" s="12">
        <v>2714.5</v>
      </c>
      <c r="N147" s="12">
        <v>0</v>
      </c>
      <c r="O147" s="12">
        <v>0</v>
      </c>
      <c r="P147" s="12">
        <v>0</v>
      </c>
      <c r="Q147" s="12">
        <v>33615.584532062392</v>
      </c>
      <c r="R147" s="17">
        <v>0.52850953206239171</v>
      </c>
      <c r="S147" s="17">
        <v>0.52850953206239171</v>
      </c>
      <c r="T147" s="12">
        <v>31166.112073945693</v>
      </c>
      <c r="U147" s="17">
        <v>0.51184286539572499</v>
      </c>
      <c r="V147" s="12">
        <v>2449.4724581166993</v>
      </c>
      <c r="W147" s="17">
        <v>3.8510993060502E-2</v>
      </c>
      <c r="X147" s="34">
        <f>Table1[[#This Row],['#MYR 2021
Final method
(Idleb no-data)]]</f>
        <v>33615.584532062392</v>
      </c>
      <c r="Y147" s="35">
        <f>Table1[[#This Row],[At-Risk FI PIN]]</f>
        <v>12170.689803617923</v>
      </c>
      <c r="Z147" s="36">
        <f>Table1[[#This Row],[Acute PIN 2021]]+Table1[[#This Row],[At-risk PIN 2021
(as Per HNO 2021 - No Change)]]</f>
        <v>45786.274335680311</v>
      </c>
    </row>
    <row r="148" spans="1:26" x14ac:dyDescent="0.45">
      <c r="A148" s="1" t="s">
        <v>269</v>
      </c>
      <c r="B148" s="1" t="s">
        <v>295</v>
      </c>
      <c r="C148" s="1" t="s">
        <v>295</v>
      </c>
      <c r="D148" s="1" t="s">
        <v>162</v>
      </c>
      <c r="E148" s="1" t="s">
        <v>296</v>
      </c>
      <c r="F148" s="2">
        <v>37899</v>
      </c>
      <c r="G148" s="11">
        <v>8090.7977528089896</v>
      </c>
      <c r="H148" s="11">
        <v>3605.3328905715916</v>
      </c>
      <c r="I148">
        <v>3</v>
      </c>
      <c r="J148" s="12">
        <v>11696.13064338058</v>
      </c>
      <c r="K148" s="12">
        <v>42410.5</v>
      </c>
      <c r="L148" s="12">
        <v>37899</v>
      </c>
      <c r="M148" s="12">
        <v>4511.5</v>
      </c>
      <c r="N148" s="12">
        <v>0</v>
      </c>
      <c r="O148" s="12">
        <v>0</v>
      </c>
      <c r="P148" s="12">
        <v>0</v>
      </c>
      <c r="Q148" s="12">
        <v>9760.7686329588014</v>
      </c>
      <c r="R148" s="17">
        <v>0.23014981273408239</v>
      </c>
      <c r="S148" s="17">
        <v>0.23014981273408239</v>
      </c>
      <c r="T148" s="12">
        <v>8090.7977528089896</v>
      </c>
      <c r="U148" s="17">
        <v>0.21348314606741575</v>
      </c>
      <c r="V148" s="12">
        <v>1669.9708801498118</v>
      </c>
      <c r="W148" s="17">
        <v>3.9376354444060124E-2</v>
      </c>
      <c r="X148" s="34">
        <f>Table1[[#This Row],['#MYR 2021
Final method
(Idleb no-data)]]</f>
        <v>9760.7686329588014</v>
      </c>
      <c r="Y148" s="35">
        <f>Table1[[#This Row],[At-Risk FI PIN]]</f>
        <v>3605.3328905715916</v>
      </c>
      <c r="Z148" s="36">
        <f>Table1[[#This Row],[Acute PIN 2021]]+Table1[[#This Row],[At-risk PIN 2021
(as Per HNO 2021 - No Change)]]</f>
        <v>13366.101523530393</v>
      </c>
    </row>
    <row r="149" spans="1:26" x14ac:dyDescent="0.45">
      <c r="A149" s="1" t="s">
        <v>269</v>
      </c>
      <c r="B149" s="1" t="s">
        <v>295</v>
      </c>
      <c r="C149" s="1" t="s">
        <v>297</v>
      </c>
      <c r="D149" s="7" t="s">
        <v>162</v>
      </c>
      <c r="E149" s="1" t="s">
        <v>298</v>
      </c>
      <c r="F149" s="2">
        <v>44044</v>
      </c>
      <c r="G149" s="11">
        <v>11611.599999999999</v>
      </c>
      <c r="H149" s="11">
        <v>1675.9627624194325</v>
      </c>
      <c r="I149">
        <v>3</v>
      </c>
      <c r="J149" s="12">
        <v>13287.562762419431</v>
      </c>
      <c r="K149" s="12">
        <v>44044</v>
      </c>
      <c r="L149" s="12">
        <v>44044</v>
      </c>
      <c r="M149" s="12">
        <v>0</v>
      </c>
      <c r="N149" s="12">
        <v>0</v>
      </c>
      <c r="O149" s="12">
        <v>0</v>
      </c>
      <c r="P149" s="12">
        <v>0</v>
      </c>
      <c r="Q149" s="12">
        <v>12345.666666666666</v>
      </c>
      <c r="R149" s="17">
        <v>0.28030303030303028</v>
      </c>
      <c r="S149" s="17">
        <v>0.28030303030303028</v>
      </c>
      <c r="T149" s="12">
        <v>11611.599999999999</v>
      </c>
      <c r="U149" s="17">
        <v>0.26363636363636361</v>
      </c>
      <c r="V149" s="12">
        <v>734.06666666666752</v>
      </c>
      <c r="W149" s="17">
        <v>1.6666666666666687E-2</v>
      </c>
      <c r="X149" s="34">
        <f>Table1[[#This Row],['#MYR 2021
Final method
(Idleb no-data)]]</f>
        <v>12345.666666666666</v>
      </c>
      <c r="Y149" s="35">
        <f>Table1[[#This Row],[At-Risk FI PIN]]</f>
        <v>1675.9627624194325</v>
      </c>
      <c r="Z149" s="36">
        <f>Table1[[#This Row],[Acute PIN 2021]]+Table1[[#This Row],[At-risk PIN 2021
(as Per HNO 2021 - No Change)]]</f>
        <v>14021.629429086099</v>
      </c>
    </row>
    <row r="150" spans="1:26" x14ac:dyDescent="0.45">
      <c r="A150" s="1" t="s">
        <v>269</v>
      </c>
      <c r="B150" s="1" t="s">
        <v>295</v>
      </c>
      <c r="C150" s="1" t="s">
        <v>299</v>
      </c>
      <c r="D150" s="1" t="s">
        <v>162</v>
      </c>
      <c r="E150" s="1" t="s">
        <v>300</v>
      </c>
      <c r="F150" s="2">
        <v>57411</v>
      </c>
      <c r="G150" s="11">
        <v>32880.845454545459</v>
      </c>
      <c r="H150" s="11">
        <v>4205.3626815236912</v>
      </c>
      <c r="I150">
        <v>4</v>
      </c>
      <c r="J150" s="12">
        <v>37086.208136069152</v>
      </c>
      <c r="K150" s="12">
        <v>57710.5</v>
      </c>
      <c r="L150" s="12">
        <v>57411</v>
      </c>
      <c r="M150" s="12">
        <v>299.5</v>
      </c>
      <c r="N150" s="12">
        <v>0</v>
      </c>
      <c r="O150" s="12">
        <v>0</v>
      </c>
      <c r="P150" s="12">
        <v>0</v>
      </c>
      <c r="Q150" s="12">
        <v>34014.218939393941</v>
      </c>
      <c r="R150" s="17">
        <v>0.58939393939393947</v>
      </c>
      <c r="S150" s="17">
        <v>0.58939393939393947</v>
      </c>
      <c r="T150" s="12">
        <v>32880.845454545459</v>
      </c>
      <c r="U150" s="17">
        <v>0.57272727272727275</v>
      </c>
      <c r="V150" s="12">
        <v>1133.3734848484819</v>
      </c>
      <c r="W150" s="17">
        <v>1.9638947589233881E-2</v>
      </c>
      <c r="X150" s="34">
        <f>Table1[[#This Row],['#MYR 2021
Final method
(Idleb no-data)]]</f>
        <v>34014.218939393941</v>
      </c>
      <c r="Y150" s="35">
        <f>Table1[[#This Row],[At-Risk FI PIN]]</f>
        <v>4205.3626815236912</v>
      </c>
      <c r="Z150" s="36">
        <f>Table1[[#This Row],[Acute PIN 2021]]+Table1[[#This Row],[At-risk PIN 2021
(as Per HNO 2021 - No Change)]]</f>
        <v>38219.581620917634</v>
      </c>
    </row>
    <row r="151" spans="1:26" x14ac:dyDescent="0.45">
      <c r="A151" s="1" t="s">
        <v>269</v>
      </c>
      <c r="B151" s="1" t="s">
        <v>295</v>
      </c>
      <c r="C151" s="1" t="s">
        <v>301</v>
      </c>
      <c r="D151" s="7" t="s">
        <v>162</v>
      </c>
      <c r="E151" s="1" t="s">
        <v>302</v>
      </c>
      <c r="F151" s="2">
        <v>44762</v>
      </c>
      <c r="G151" s="11">
        <v>17009.560000000001</v>
      </c>
      <c r="H151" s="11">
        <v>2522.1706956501698</v>
      </c>
      <c r="I151">
        <v>3</v>
      </c>
      <c r="J151" s="12">
        <v>19531.730695650171</v>
      </c>
      <c r="K151" s="12">
        <v>45059.5</v>
      </c>
      <c r="L151" s="12">
        <v>44762</v>
      </c>
      <c r="M151" s="12">
        <v>297.5</v>
      </c>
      <c r="N151" s="12">
        <v>0</v>
      </c>
      <c r="O151" s="12">
        <v>0</v>
      </c>
      <c r="P151" s="12">
        <v>0</v>
      </c>
      <c r="Q151" s="12">
        <v>17873.601666666666</v>
      </c>
      <c r="R151" s="17">
        <v>0.39666666666666667</v>
      </c>
      <c r="S151" s="17">
        <v>0.39666666666666667</v>
      </c>
      <c r="T151" s="12">
        <v>17009.560000000001</v>
      </c>
      <c r="U151" s="17">
        <v>0.38</v>
      </c>
      <c r="V151" s="12">
        <v>864.04166666666424</v>
      </c>
      <c r="W151" s="17">
        <v>1.9175571559086634E-2</v>
      </c>
      <c r="X151" s="34">
        <f>Table1[[#This Row],['#MYR 2021
Final method
(Idleb no-data)]]</f>
        <v>17873.601666666666</v>
      </c>
      <c r="Y151" s="35">
        <f>Table1[[#This Row],[At-Risk FI PIN]]</f>
        <v>2522.1706956501698</v>
      </c>
      <c r="Z151" s="36">
        <f>Table1[[#This Row],[Acute PIN 2021]]+Table1[[#This Row],[At-risk PIN 2021
(as Per HNO 2021 - No Change)]]</f>
        <v>20395.772362316835</v>
      </c>
    </row>
    <row r="152" spans="1:26" x14ac:dyDescent="0.45">
      <c r="A152" s="1" t="s">
        <v>269</v>
      </c>
      <c r="B152" s="1" t="s">
        <v>303</v>
      </c>
      <c r="C152" s="1" t="s">
        <v>303</v>
      </c>
      <c r="D152" s="1" t="s">
        <v>162</v>
      </c>
      <c r="E152" s="1" t="s">
        <v>304</v>
      </c>
      <c r="F152" s="2">
        <v>62563</v>
      </c>
      <c r="G152" s="11">
        <v>25164.228888888891</v>
      </c>
      <c r="H152" s="11">
        <v>5819.3616553028623</v>
      </c>
      <c r="I152">
        <v>3</v>
      </c>
      <c r="J152" s="12">
        <v>30983.590544191753</v>
      </c>
      <c r="K152" s="12">
        <v>86734</v>
      </c>
      <c r="L152" s="12">
        <v>62563</v>
      </c>
      <c r="M152" s="12">
        <v>24171</v>
      </c>
      <c r="N152" s="12">
        <v>0</v>
      </c>
      <c r="O152" s="12">
        <v>0</v>
      </c>
      <c r="P152" s="12">
        <v>0</v>
      </c>
      <c r="Q152" s="12">
        <v>36331.908888888895</v>
      </c>
      <c r="R152" s="17">
        <v>0.41888888888888898</v>
      </c>
      <c r="S152" s="17">
        <v>0.41888888888888898</v>
      </c>
      <c r="T152" s="12">
        <v>25164.228888888891</v>
      </c>
      <c r="U152" s="17">
        <v>0.40222222222222226</v>
      </c>
      <c r="V152" s="12">
        <v>11167.680000000004</v>
      </c>
      <c r="W152" s="17">
        <v>0.12875781123896055</v>
      </c>
      <c r="X152" s="34">
        <f>Table1[[#This Row],['#MYR 2021
Final method
(Idleb no-data)]]</f>
        <v>36331.908888888895</v>
      </c>
      <c r="Y152" s="35">
        <f>Table1[[#This Row],[At-Risk FI PIN]]</f>
        <v>5819.3616553028623</v>
      </c>
      <c r="Z152" s="36">
        <f>Table1[[#This Row],[Acute PIN 2021]]+Table1[[#This Row],[At-risk PIN 2021
(as Per HNO 2021 - No Change)]]</f>
        <v>42151.270544191757</v>
      </c>
    </row>
    <row r="153" spans="1:26" x14ac:dyDescent="0.45">
      <c r="A153" s="1" t="s">
        <v>269</v>
      </c>
      <c r="B153" s="1" t="s">
        <v>303</v>
      </c>
      <c r="C153" s="1" t="s">
        <v>305</v>
      </c>
      <c r="D153" s="7" t="s">
        <v>162</v>
      </c>
      <c r="E153" s="1" t="s">
        <v>306</v>
      </c>
      <c r="F153" s="2">
        <v>93053</v>
      </c>
      <c r="G153" s="11">
        <v>79612.011111111104</v>
      </c>
      <c r="H153" s="11">
        <v>9737.3478353780883</v>
      </c>
      <c r="I153">
        <v>4</v>
      </c>
      <c r="J153" s="12">
        <v>89349.358946489199</v>
      </c>
      <c r="K153" s="12">
        <v>99085.5</v>
      </c>
      <c r="L153" s="12">
        <v>93053</v>
      </c>
      <c r="M153" s="12">
        <v>6032.5</v>
      </c>
      <c r="N153" s="12">
        <v>0</v>
      </c>
      <c r="O153" s="12">
        <v>0</v>
      </c>
      <c r="P153" s="12">
        <v>0</v>
      </c>
      <c r="Q153" s="12">
        <v>86424.574999999997</v>
      </c>
      <c r="R153" s="17">
        <v>0.87222222222222223</v>
      </c>
      <c r="S153" s="17">
        <v>0.87222222222222223</v>
      </c>
      <c r="T153" s="12">
        <v>79612.011111111104</v>
      </c>
      <c r="U153" s="17">
        <v>0.85555555555555551</v>
      </c>
      <c r="V153" s="12">
        <v>6812.5638888888934</v>
      </c>
      <c r="W153" s="17">
        <v>6.8754397857293884E-2</v>
      </c>
      <c r="X153" s="34">
        <f>Table1[[#This Row],['#MYR 2021
Final method
(Idleb no-data)]]</f>
        <v>86424.574999999997</v>
      </c>
      <c r="Y153" s="35">
        <f>Table1[[#This Row],[At-Risk FI PIN]]</f>
        <v>9737.3478353780883</v>
      </c>
      <c r="Z153" s="36">
        <f>Table1[[#This Row],[Acute PIN 2021]]+Table1[[#This Row],[At-risk PIN 2021
(as Per HNO 2021 - No Change)]]</f>
        <v>96161.922835378093</v>
      </c>
    </row>
    <row r="154" spans="1:26" x14ac:dyDescent="0.45">
      <c r="A154" s="1" t="s">
        <v>269</v>
      </c>
      <c r="B154" s="1" t="s">
        <v>307</v>
      </c>
      <c r="C154" s="1" t="s">
        <v>307</v>
      </c>
      <c r="D154" s="1" t="s">
        <v>162</v>
      </c>
      <c r="E154" s="1" t="s">
        <v>308</v>
      </c>
      <c r="F154" s="2">
        <v>1820</v>
      </c>
      <c r="G154" s="11">
        <v>1476.4749999999999</v>
      </c>
      <c r="H154" s="11">
        <v>0</v>
      </c>
      <c r="I154">
        <v>4</v>
      </c>
      <c r="J154" s="12">
        <v>1476.4749999999999</v>
      </c>
      <c r="K154" s="12">
        <v>3417</v>
      </c>
      <c r="L154" s="12">
        <v>1820</v>
      </c>
      <c r="M154" s="12">
        <v>1597</v>
      </c>
      <c r="N154" s="12">
        <v>0</v>
      </c>
      <c r="O154" s="12">
        <v>0</v>
      </c>
      <c r="P154" s="12">
        <v>0</v>
      </c>
      <c r="Q154" s="12">
        <v>2828.99125</v>
      </c>
      <c r="R154" s="17">
        <v>0.82791666666666663</v>
      </c>
      <c r="S154" s="17">
        <v>0.82791666666666663</v>
      </c>
      <c r="T154" s="12">
        <v>1476.4749999999999</v>
      </c>
      <c r="U154" s="17">
        <v>0.81124999999999992</v>
      </c>
      <c r="V154" s="12">
        <v>1352.5162500000001</v>
      </c>
      <c r="W154" s="17">
        <v>0.39581979806848117</v>
      </c>
      <c r="X154" s="34">
        <f>Table1[[#This Row],['#MYR 2021
Final method
(Idleb no-data)]]</f>
        <v>2828.99125</v>
      </c>
      <c r="Y154" s="35">
        <f>Table1[[#This Row],[At-Risk FI PIN]]</f>
        <v>0</v>
      </c>
      <c r="Z154" s="36">
        <f>Table1[[#This Row],[Acute PIN 2021]]+Table1[[#This Row],[At-risk PIN 2021
(as Per HNO 2021 - No Change)]]</f>
        <v>2828.99125</v>
      </c>
    </row>
    <row r="155" spans="1:26" x14ac:dyDescent="0.45">
      <c r="A155" s="1" t="s">
        <v>269</v>
      </c>
      <c r="B155" s="1" t="s">
        <v>307</v>
      </c>
      <c r="C155" s="1" t="s">
        <v>309</v>
      </c>
      <c r="D155" s="7" t="s">
        <v>162</v>
      </c>
      <c r="E155" s="1" t="s">
        <v>310</v>
      </c>
      <c r="F155" s="2">
        <v>3917</v>
      </c>
      <c r="G155" s="11">
        <v>2271.8599999999997</v>
      </c>
      <c r="H155" s="11">
        <v>0</v>
      </c>
      <c r="I155">
        <v>4</v>
      </c>
      <c r="J155" s="12">
        <v>2271.8599999999997</v>
      </c>
      <c r="K155" s="12">
        <v>4066</v>
      </c>
      <c r="L155" s="12">
        <v>3917</v>
      </c>
      <c r="M155" s="12">
        <v>149</v>
      </c>
      <c r="N155" s="12">
        <v>0</v>
      </c>
      <c r="O155" s="12">
        <v>0</v>
      </c>
      <c r="P155" s="12">
        <v>0</v>
      </c>
      <c r="Q155" s="12">
        <v>2426.0466666666666</v>
      </c>
      <c r="R155" s="17">
        <v>0.59666666666666668</v>
      </c>
      <c r="S155" s="17">
        <v>0.59666666666666668</v>
      </c>
      <c r="T155" s="12">
        <v>2271.8599999999997</v>
      </c>
      <c r="U155" s="17">
        <v>0.57999999999999996</v>
      </c>
      <c r="V155" s="12">
        <v>154.18666666666695</v>
      </c>
      <c r="W155" s="17">
        <v>3.792097065092645E-2</v>
      </c>
      <c r="X155" s="34">
        <f>Table1[[#This Row],['#MYR 2021
Final method
(Idleb no-data)]]</f>
        <v>2426.0466666666666</v>
      </c>
      <c r="Y155" s="35">
        <f>Table1[[#This Row],[At-Risk FI PIN]]</f>
        <v>0</v>
      </c>
      <c r="Z155" s="36">
        <f>Table1[[#This Row],[Acute PIN 2021]]+Table1[[#This Row],[At-risk PIN 2021
(as Per HNO 2021 - No Change)]]</f>
        <v>2426.0466666666666</v>
      </c>
    </row>
    <row r="156" spans="1:26" x14ac:dyDescent="0.45">
      <c r="A156" s="1" t="s">
        <v>269</v>
      </c>
      <c r="B156" s="1" t="s">
        <v>311</v>
      </c>
      <c r="C156" s="1" t="s">
        <v>311</v>
      </c>
      <c r="D156" s="1" t="s">
        <v>162</v>
      </c>
      <c r="E156" s="1" t="s">
        <v>312</v>
      </c>
      <c r="F156" s="2">
        <v>45155</v>
      </c>
      <c r="G156" s="11">
        <v>7676.35</v>
      </c>
      <c r="H156" s="11">
        <v>6750.2228608043279</v>
      </c>
      <c r="I156">
        <v>3</v>
      </c>
      <c r="J156" s="12">
        <v>14426.572860804328</v>
      </c>
      <c r="K156" s="12">
        <v>46134</v>
      </c>
      <c r="L156" s="12">
        <v>45155</v>
      </c>
      <c r="M156" s="12">
        <v>979</v>
      </c>
      <c r="N156" s="12">
        <v>0</v>
      </c>
      <c r="O156" s="12">
        <v>0</v>
      </c>
      <c r="P156" s="12">
        <v>0</v>
      </c>
      <c r="Q156" s="12">
        <v>8611.68</v>
      </c>
      <c r="R156" s="17">
        <v>0.18666666666666668</v>
      </c>
      <c r="S156" s="17">
        <v>0.18666666666666668</v>
      </c>
      <c r="T156" s="12">
        <v>7676.35</v>
      </c>
      <c r="U156" s="17">
        <v>0.17</v>
      </c>
      <c r="V156" s="12">
        <v>935.32999999999993</v>
      </c>
      <c r="W156" s="17">
        <v>2.0274201239866476E-2</v>
      </c>
      <c r="X156" s="34">
        <f>Table1[[#This Row],['#MYR 2021
Final method
(Idleb no-data)]]</f>
        <v>8611.68</v>
      </c>
      <c r="Y156" s="35">
        <f>Table1[[#This Row],[At-Risk FI PIN]]</f>
        <v>6750.2228608043279</v>
      </c>
      <c r="Z156" s="36">
        <f>Table1[[#This Row],[Acute PIN 2021]]+Table1[[#This Row],[At-risk PIN 2021
(as Per HNO 2021 - No Change)]]</f>
        <v>15361.902860804328</v>
      </c>
    </row>
    <row r="157" spans="1:26" x14ac:dyDescent="0.45">
      <c r="A157" s="1" t="s">
        <v>269</v>
      </c>
      <c r="B157" s="1" t="s">
        <v>311</v>
      </c>
      <c r="C157" s="1" t="s">
        <v>313</v>
      </c>
      <c r="D157" s="7" t="s">
        <v>162</v>
      </c>
      <c r="E157" s="1" t="s">
        <v>314</v>
      </c>
      <c r="F157" s="2">
        <v>21801</v>
      </c>
      <c r="G157" s="11">
        <v>14606.67</v>
      </c>
      <c r="H157" s="11">
        <v>0</v>
      </c>
      <c r="I157">
        <v>4</v>
      </c>
      <c r="J157" s="12">
        <v>14606.67</v>
      </c>
      <c r="K157" s="12">
        <v>21831</v>
      </c>
      <c r="L157" s="12">
        <v>21801</v>
      </c>
      <c r="M157" s="12">
        <v>30</v>
      </c>
      <c r="N157" s="12">
        <v>0</v>
      </c>
      <c r="O157" s="12">
        <v>0</v>
      </c>
      <c r="P157" s="12">
        <v>0</v>
      </c>
      <c r="Q157" s="12">
        <v>14990.620000000003</v>
      </c>
      <c r="R157" s="17">
        <v>0.68666666666666676</v>
      </c>
      <c r="S157" s="17">
        <v>0.68666666666666676</v>
      </c>
      <c r="T157" s="12">
        <v>14606.67</v>
      </c>
      <c r="U157" s="17">
        <v>0.67</v>
      </c>
      <c r="V157" s="12">
        <v>383.95000000000255</v>
      </c>
      <c r="W157" s="17">
        <v>1.7587375750080278E-2</v>
      </c>
      <c r="X157" s="34">
        <f>Table1[[#This Row],['#MYR 2021
Final method
(Idleb no-data)]]</f>
        <v>14990.620000000003</v>
      </c>
      <c r="Y157" s="35">
        <f>Table1[[#This Row],[At-Risk FI PIN]]</f>
        <v>0</v>
      </c>
      <c r="Z157" s="36">
        <f>Table1[[#This Row],[Acute PIN 2021]]+Table1[[#This Row],[At-risk PIN 2021
(as Per HNO 2021 - No Change)]]</f>
        <v>14990.620000000003</v>
      </c>
    </row>
    <row r="158" spans="1:26" x14ac:dyDescent="0.45">
      <c r="A158" s="1" t="s">
        <v>315</v>
      </c>
      <c r="B158" s="1" t="s">
        <v>315</v>
      </c>
      <c r="C158" s="1" t="s">
        <v>315</v>
      </c>
      <c r="D158" s="1" t="s">
        <v>552</v>
      </c>
      <c r="E158" s="1" t="s">
        <v>316</v>
      </c>
      <c r="F158" s="2">
        <v>291445</v>
      </c>
      <c r="G158" s="11">
        <v>159749.06310679612</v>
      </c>
      <c r="H158" s="11">
        <v>19153.137245644783</v>
      </c>
      <c r="I158">
        <v>4</v>
      </c>
      <c r="J158" s="12">
        <v>178902.20035244091</v>
      </c>
      <c r="K158" s="12">
        <v>296537</v>
      </c>
      <c r="L158" s="12">
        <v>291445</v>
      </c>
      <c r="M158" s="12">
        <v>5092</v>
      </c>
      <c r="N158" s="12">
        <v>13524</v>
      </c>
      <c r="O158" s="12">
        <v>11197</v>
      </c>
      <c r="P158" s="12">
        <v>2327</v>
      </c>
      <c r="Q158" s="12">
        <v>162540.12910326134</v>
      </c>
      <c r="R158" s="17">
        <v>0.54812765052341306</v>
      </c>
      <c r="S158" s="17">
        <v>0.52653457298166984</v>
      </c>
      <c r="T158" s="12">
        <v>159749.06310679612</v>
      </c>
      <c r="U158" s="17">
        <v>0.54812765052341306</v>
      </c>
      <c r="V158" s="12">
        <v>2791.065996465215</v>
      </c>
      <c r="W158" s="17">
        <v>9.4122015008758272E-3</v>
      </c>
      <c r="X158" s="34">
        <f>Table1[[#This Row],['#MYR 2021
Final method
(Idleb no-data)]]</f>
        <v>162540.12910326134</v>
      </c>
      <c r="Y158" s="35">
        <f>Table1[[#This Row],[At-Risk FI PIN]]</f>
        <v>19153.137245644783</v>
      </c>
      <c r="Z158" s="36">
        <f>Table1[[#This Row],[Acute PIN 2021]]+Table1[[#This Row],[At-risk PIN 2021
(as Per HNO 2021 - No Change)]]</f>
        <v>181693.26634890612</v>
      </c>
    </row>
    <row r="159" spans="1:26" x14ac:dyDescent="0.45">
      <c r="A159" s="1" t="s">
        <v>315</v>
      </c>
      <c r="B159" s="1" t="s">
        <v>315</v>
      </c>
      <c r="C159" s="1" t="s">
        <v>317</v>
      </c>
      <c r="D159" s="7" t="s">
        <v>552</v>
      </c>
      <c r="E159" s="1" t="s">
        <v>318</v>
      </c>
      <c r="F159" s="2">
        <v>43448</v>
      </c>
      <c r="G159" s="11">
        <v>25931.059999999998</v>
      </c>
      <c r="H159" s="11">
        <v>900.30303980177621</v>
      </c>
      <c r="I159">
        <v>4</v>
      </c>
      <c r="J159" s="12">
        <v>26831.363039801774</v>
      </c>
      <c r="K159" s="12">
        <v>52756</v>
      </c>
      <c r="L159" s="12">
        <v>43448</v>
      </c>
      <c r="M159" s="12">
        <v>9308</v>
      </c>
      <c r="N159" s="12">
        <v>2170</v>
      </c>
      <c r="O159" s="12">
        <v>1741</v>
      </c>
      <c r="P159" s="12">
        <v>429</v>
      </c>
      <c r="Q159" s="12">
        <v>31486.351531946235</v>
      </c>
      <c r="R159" s="17">
        <v>0.59682977352237154</v>
      </c>
      <c r="S159" s="17">
        <v>0.57953488182394808</v>
      </c>
      <c r="T159" s="12">
        <v>25931.059999999998</v>
      </c>
      <c r="U159" s="17">
        <v>0.59682977352237154</v>
      </c>
      <c r="V159" s="12">
        <v>5555.2915319462372</v>
      </c>
      <c r="W159" s="17">
        <v>0.10530160611013414</v>
      </c>
      <c r="X159" s="34">
        <f>Table1[[#This Row],['#MYR 2021
Final method
(Idleb no-data)]]</f>
        <v>31486.351531946235</v>
      </c>
      <c r="Y159" s="35">
        <f>Table1[[#This Row],[At-Risk FI PIN]]</f>
        <v>900.30303980177621</v>
      </c>
      <c r="Z159" s="36">
        <f>Table1[[#This Row],[Acute PIN 2021]]+Table1[[#This Row],[At-risk PIN 2021
(as Per HNO 2021 - No Change)]]</f>
        <v>32386.654571748011</v>
      </c>
    </row>
    <row r="160" spans="1:26" x14ac:dyDescent="0.45">
      <c r="A160" s="1" t="s">
        <v>315</v>
      </c>
      <c r="B160" s="1" t="s">
        <v>315</v>
      </c>
      <c r="C160" s="1" t="s">
        <v>319</v>
      </c>
      <c r="D160" s="1" t="s">
        <v>162</v>
      </c>
      <c r="E160" s="1" t="s">
        <v>320</v>
      </c>
      <c r="F160" s="2">
        <v>660</v>
      </c>
      <c r="G160" s="11">
        <v>184.8</v>
      </c>
      <c r="H160" s="11">
        <v>0</v>
      </c>
      <c r="I160">
        <v>4</v>
      </c>
      <c r="J160" s="12">
        <v>184.8</v>
      </c>
      <c r="K160" s="12">
        <v>1326</v>
      </c>
      <c r="L160" s="12">
        <v>660</v>
      </c>
      <c r="M160" s="12">
        <v>666</v>
      </c>
      <c r="N160" s="12">
        <v>0</v>
      </c>
      <c r="O160" s="12">
        <v>0</v>
      </c>
      <c r="P160" s="12">
        <v>0</v>
      </c>
      <c r="Q160" s="12">
        <v>371.28000000000003</v>
      </c>
      <c r="R160" s="17">
        <v>0.28000000000000003</v>
      </c>
      <c r="S160" s="17">
        <v>0.28000000000000003</v>
      </c>
      <c r="T160" s="12">
        <v>184.8</v>
      </c>
      <c r="U160" s="17">
        <v>0.28000000000000003</v>
      </c>
      <c r="V160" s="12">
        <v>186.48000000000002</v>
      </c>
      <c r="W160" s="17">
        <v>0.14063348416289595</v>
      </c>
      <c r="X160" s="34">
        <f>Table1[[#This Row],['#MYR 2021
Final method
(Idleb no-data)]]</f>
        <v>371.28000000000003</v>
      </c>
      <c r="Y160" s="35">
        <f>Table1[[#This Row],[At-Risk FI PIN]]</f>
        <v>0</v>
      </c>
      <c r="Z160" s="36">
        <f>Table1[[#This Row],[Acute PIN 2021]]+Table1[[#This Row],[At-risk PIN 2021
(as Per HNO 2021 - No Change)]]</f>
        <v>371.28000000000003</v>
      </c>
    </row>
    <row r="161" spans="1:26" x14ac:dyDescent="0.45">
      <c r="A161" s="1" t="s">
        <v>315</v>
      </c>
      <c r="B161" s="1" t="s">
        <v>315</v>
      </c>
      <c r="C161" s="1" t="s">
        <v>321</v>
      </c>
      <c r="D161" s="7" t="s">
        <v>552</v>
      </c>
      <c r="E161" s="1" t="s">
        <v>322</v>
      </c>
      <c r="F161" s="2">
        <v>20786</v>
      </c>
      <c r="G161" s="11">
        <v>11848.019999999999</v>
      </c>
      <c r="H161" s="11">
        <v>2392.6210150858738</v>
      </c>
      <c r="I161">
        <v>4</v>
      </c>
      <c r="J161" s="12">
        <v>14240.641015085872</v>
      </c>
      <c r="K161" s="12">
        <v>23430</v>
      </c>
      <c r="L161" s="12">
        <v>20786</v>
      </c>
      <c r="M161" s="12">
        <v>2644</v>
      </c>
      <c r="N161" s="12">
        <v>0</v>
      </c>
      <c r="O161" s="12">
        <v>0</v>
      </c>
      <c r="P161" s="12">
        <v>0</v>
      </c>
      <c r="Q161" s="12">
        <v>13355.099999999999</v>
      </c>
      <c r="R161" s="17">
        <v>0.56999999999999995</v>
      </c>
      <c r="S161" s="17">
        <v>0.56999999999999995</v>
      </c>
      <c r="T161" s="12">
        <v>11848.019999999999</v>
      </c>
      <c r="U161" s="17">
        <v>0.56999999999999995</v>
      </c>
      <c r="V161" s="12">
        <v>1507.08</v>
      </c>
      <c r="W161" s="17">
        <v>6.4322663252240717E-2</v>
      </c>
      <c r="X161" s="34">
        <f>Table1[[#This Row],['#MYR 2021
Final method
(Idleb no-data)]]</f>
        <v>13355.099999999999</v>
      </c>
      <c r="Y161" s="35">
        <f>Table1[[#This Row],[At-Risk FI PIN]]</f>
        <v>2392.6210150858738</v>
      </c>
      <c r="Z161" s="36">
        <f>Table1[[#This Row],[Acute PIN 2021]]+Table1[[#This Row],[At-risk PIN 2021
(as Per HNO 2021 - No Change)]]</f>
        <v>15747.721015085872</v>
      </c>
    </row>
    <row r="162" spans="1:26" x14ac:dyDescent="0.45">
      <c r="A162" s="1" t="s">
        <v>315</v>
      </c>
      <c r="B162" s="1" t="s">
        <v>315</v>
      </c>
      <c r="C162" s="1" t="s">
        <v>323</v>
      </c>
      <c r="D162" s="1" t="s">
        <v>552</v>
      </c>
      <c r="E162" s="1" t="s">
        <v>324</v>
      </c>
      <c r="F162" s="2">
        <v>286899</v>
      </c>
      <c r="G162" s="11">
        <v>407957.1176470588</v>
      </c>
      <c r="H162" s="11">
        <v>43168.860929341092</v>
      </c>
      <c r="I162">
        <v>4</v>
      </c>
      <c r="J162" s="12">
        <v>451125.97857639991</v>
      </c>
      <c r="K162" s="12">
        <v>323705</v>
      </c>
      <c r="L162" s="12">
        <v>286899</v>
      </c>
      <c r="M162" s="12">
        <v>36806</v>
      </c>
      <c r="N162" s="12">
        <v>234489</v>
      </c>
      <c r="O162" s="12">
        <v>239193</v>
      </c>
      <c r="P162" s="12">
        <v>-4704</v>
      </c>
      <c r="Q162" s="12">
        <v>323705</v>
      </c>
      <c r="R162" s="17">
        <v>1</v>
      </c>
      <c r="S162" s="17">
        <v>1</v>
      </c>
      <c r="T162" s="12">
        <v>407957.1176470588</v>
      </c>
      <c r="U162" s="17">
        <v>1.4219537804142182</v>
      </c>
      <c r="V162" s="12">
        <v>-84252.117647058796</v>
      </c>
      <c r="W162" s="17">
        <v>-0.26027437836010814</v>
      </c>
      <c r="X162" s="34">
        <f>Table1[[#This Row],['#MYR 2021
Final method
(Idleb no-data)]]</f>
        <v>323705</v>
      </c>
      <c r="Y162" s="35">
        <f>Table1[[#This Row],[At-Risk FI PIN]]</f>
        <v>43168.860929341092</v>
      </c>
      <c r="Z162" s="36">
        <f>Table1[[#This Row],[Acute PIN 2021]]+Table1[[#This Row],[At-risk PIN 2021
(as Per HNO 2021 - No Change)]]</f>
        <v>366873.86092934111</v>
      </c>
    </row>
    <row r="163" spans="1:26" x14ac:dyDescent="0.45">
      <c r="A163" s="1" t="s">
        <v>315</v>
      </c>
      <c r="B163" s="1" t="s">
        <v>315</v>
      </c>
      <c r="C163" s="1" t="s">
        <v>325</v>
      </c>
      <c r="D163" s="7" t="s">
        <v>552</v>
      </c>
      <c r="E163" s="1" t="s">
        <v>326</v>
      </c>
      <c r="F163" s="2">
        <v>13546</v>
      </c>
      <c r="G163" s="11">
        <v>4199.26</v>
      </c>
      <c r="H163" s="11">
        <v>0</v>
      </c>
      <c r="I163">
        <v>4</v>
      </c>
      <c r="J163" s="12">
        <v>4199.26</v>
      </c>
      <c r="K163" s="12">
        <v>15344</v>
      </c>
      <c r="L163" s="12">
        <v>13546</v>
      </c>
      <c r="M163" s="12">
        <v>1798</v>
      </c>
      <c r="N163" s="12">
        <v>0</v>
      </c>
      <c r="O163" s="12">
        <v>0</v>
      </c>
      <c r="P163" s="12">
        <v>0</v>
      </c>
      <c r="Q163" s="12">
        <v>4756.6400000000003</v>
      </c>
      <c r="R163" s="17">
        <v>0.31</v>
      </c>
      <c r="S163" s="17">
        <v>0.31</v>
      </c>
      <c r="T163" s="12">
        <v>4199.26</v>
      </c>
      <c r="U163" s="17">
        <v>0.31</v>
      </c>
      <c r="V163" s="12">
        <v>557.38000000000011</v>
      </c>
      <c r="W163" s="17">
        <v>3.6325599582898861E-2</v>
      </c>
      <c r="X163" s="34">
        <f>Table1[[#This Row],['#MYR 2021
Final method
(Idleb no-data)]]</f>
        <v>4756.6400000000003</v>
      </c>
      <c r="Y163" s="35">
        <f>Table1[[#This Row],[At-Risk FI PIN]]</f>
        <v>0</v>
      </c>
      <c r="Z163" s="36">
        <f>Table1[[#This Row],[Acute PIN 2021]]+Table1[[#This Row],[At-risk PIN 2021
(as Per HNO 2021 - No Change)]]</f>
        <v>4756.6400000000003</v>
      </c>
    </row>
    <row r="164" spans="1:26" x14ac:dyDescent="0.45">
      <c r="A164" s="1" t="s">
        <v>315</v>
      </c>
      <c r="B164" s="1" t="s">
        <v>315</v>
      </c>
      <c r="C164" s="1" t="s">
        <v>327</v>
      </c>
      <c r="D164" s="1" t="s">
        <v>162</v>
      </c>
      <c r="E164" s="1" t="s">
        <v>328</v>
      </c>
      <c r="F164" s="2">
        <v>3414</v>
      </c>
      <c r="G164" s="11">
        <v>1194.8999999999999</v>
      </c>
      <c r="H164" s="11">
        <v>0</v>
      </c>
      <c r="I164">
        <v>4</v>
      </c>
      <c r="J164" s="12">
        <v>1194.8999999999999</v>
      </c>
      <c r="K164" s="12">
        <v>2650</v>
      </c>
      <c r="L164" s="12">
        <v>3414</v>
      </c>
      <c r="M164" s="12">
        <v>-764</v>
      </c>
      <c r="N164" s="12">
        <v>0</v>
      </c>
      <c r="O164" s="12">
        <v>0</v>
      </c>
      <c r="P164" s="12">
        <v>0</v>
      </c>
      <c r="Q164" s="12">
        <v>927.49999999999989</v>
      </c>
      <c r="R164" s="17">
        <v>0.35</v>
      </c>
      <c r="S164" s="17">
        <v>0.35</v>
      </c>
      <c r="T164" s="12">
        <v>1194.8999999999999</v>
      </c>
      <c r="U164" s="17">
        <v>0.35</v>
      </c>
      <c r="V164" s="12">
        <v>-267.39999999999998</v>
      </c>
      <c r="W164" s="17">
        <v>-0.10090566037735849</v>
      </c>
      <c r="X164" s="34">
        <f>Table1[[#This Row],['#MYR 2021
Final method
(Idleb no-data)]]</f>
        <v>927.49999999999989</v>
      </c>
      <c r="Y164" s="35">
        <f>Table1[[#This Row],[At-Risk FI PIN]]</f>
        <v>0</v>
      </c>
      <c r="Z164" s="36">
        <f>Table1[[#This Row],[Acute PIN 2021]]+Table1[[#This Row],[At-risk PIN 2021
(as Per HNO 2021 - No Change)]]</f>
        <v>927.49999999999989</v>
      </c>
    </row>
    <row r="165" spans="1:26" x14ac:dyDescent="0.45">
      <c r="A165" s="1" t="s">
        <v>315</v>
      </c>
      <c r="B165" s="1" t="s">
        <v>329</v>
      </c>
      <c r="C165" s="1" t="s">
        <v>330</v>
      </c>
      <c r="D165" s="7" t="s">
        <v>162</v>
      </c>
      <c r="E165" s="1" t="s">
        <v>331</v>
      </c>
      <c r="F165" s="2">
        <v>0</v>
      </c>
      <c r="G165" s="11">
        <v>0</v>
      </c>
      <c r="H165" s="11">
        <v>0</v>
      </c>
      <c r="I165">
        <v>3</v>
      </c>
      <c r="J165" s="12">
        <v>0</v>
      </c>
      <c r="K165" s="12">
        <v>150</v>
      </c>
      <c r="L165" s="12">
        <v>0</v>
      </c>
      <c r="M165" s="12">
        <v>150</v>
      </c>
      <c r="N165" s="12">
        <v>0</v>
      </c>
      <c r="O165" s="12">
        <v>0</v>
      </c>
      <c r="P165" s="12">
        <v>0</v>
      </c>
      <c r="Q165" s="12">
        <v>0</v>
      </c>
      <c r="R165" s="17">
        <v>0</v>
      </c>
      <c r="S165" s="17">
        <v>0</v>
      </c>
      <c r="T165" s="12">
        <v>0</v>
      </c>
      <c r="U165" s="17" t="s">
        <v>578</v>
      </c>
      <c r="V165" s="12">
        <v>0</v>
      </c>
      <c r="W165" s="17">
        <v>0</v>
      </c>
      <c r="X165" s="34">
        <f>Table1[[#This Row],['#MYR 2021
Final method
(Idleb no-data)]]</f>
        <v>0</v>
      </c>
      <c r="Y165" s="35">
        <f>Table1[[#This Row],[At-Risk FI PIN]]</f>
        <v>0</v>
      </c>
      <c r="Z165" s="36">
        <f>Table1[[#This Row],[Acute PIN 2021]]+Table1[[#This Row],[At-risk PIN 2021
(as Per HNO 2021 - No Change)]]</f>
        <v>0</v>
      </c>
    </row>
    <row r="166" spans="1:26" x14ac:dyDescent="0.45">
      <c r="A166" s="1" t="s">
        <v>315</v>
      </c>
      <c r="B166" s="1" t="s">
        <v>329</v>
      </c>
      <c r="C166" s="1" t="s">
        <v>332</v>
      </c>
      <c r="D166" s="1" t="s">
        <v>554</v>
      </c>
      <c r="E166" s="1" t="s">
        <v>333</v>
      </c>
      <c r="F166" s="2">
        <v>0</v>
      </c>
      <c r="G166" s="11">
        <v>0</v>
      </c>
      <c r="H166" s="11">
        <v>0</v>
      </c>
      <c r="I166">
        <v>3</v>
      </c>
      <c r="J166" s="12">
        <v>0</v>
      </c>
      <c r="K166" s="12">
        <v>125</v>
      </c>
      <c r="L166" s="12">
        <v>0</v>
      </c>
      <c r="M166" s="12">
        <v>125</v>
      </c>
      <c r="N166" s="12">
        <v>0</v>
      </c>
      <c r="O166" s="12">
        <v>0</v>
      </c>
      <c r="P166" s="12">
        <v>0</v>
      </c>
      <c r="Q166" s="12">
        <v>0</v>
      </c>
      <c r="R166" s="17">
        <v>0</v>
      </c>
      <c r="S166" s="17">
        <v>0</v>
      </c>
      <c r="T166" s="12">
        <v>0</v>
      </c>
      <c r="U166" s="17" t="s">
        <v>578</v>
      </c>
      <c r="V166" s="12">
        <v>0</v>
      </c>
      <c r="W166" s="17">
        <v>0</v>
      </c>
      <c r="X166" s="34">
        <f>Table1[[#This Row],['#MYR 2021
Final method
(Idleb no-data)]]</f>
        <v>0</v>
      </c>
      <c r="Y166" s="35">
        <f>Table1[[#This Row],[At-Risk FI PIN]]</f>
        <v>0</v>
      </c>
      <c r="Z166" s="36">
        <f>Table1[[#This Row],[Acute PIN 2021]]+Table1[[#This Row],[At-risk PIN 2021
(as Per HNO 2021 - No Change)]]</f>
        <v>0</v>
      </c>
    </row>
    <row r="167" spans="1:26" x14ac:dyDescent="0.45">
      <c r="A167" s="1" t="s">
        <v>315</v>
      </c>
      <c r="B167" s="1" t="s">
        <v>329</v>
      </c>
      <c r="C167" s="1" t="s">
        <v>334</v>
      </c>
      <c r="D167" s="7" t="s">
        <v>162</v>
      </c>
      <c r="E167" s="1" t="s">
        <v>335</v>
      </c>
      <c r="F167" s="2">
        <v>0</v>
      </c>
      <c r="G167" s="11">
        <v>0</v>
      </c>
      <c r="H167" s="11">
        <v>0</v>
      </c>
      <c r="I167">
        <v>3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7" t="s">
        <v>578</v>
      </c>
      <c r="S167" s="17" t="s">
        <v>578</v>
      </c>
      <c r="T167" s="12">
        <v>0</v>
      </c>
      <c r="U167" s="17" t="s">
        <v>578</v>
      </c>
      <c r="V167" s="12">
        <v>0</v>
      </c>
      <c r="W167" s="17" t="s">
        <v>578</v>
      </c>
      <c r="X167" s="34">
        <f>Table1[[#This Row],['#MYR 2021
Final method
(Idleb no-data)]]</f>
        <v>0</v>
      </c>
      <c r="Y167" s="35">
        <f>Table1[[#This Row],[At-Risk FI PIN]]</f>
        <v>0</v>
      </c>
      <c r="Z167" s="36">
        <f>Table1[[#This Row],[Acute PIN 2021]]+Table1[[#This Row],[At-risk PIN 2021
(as Per HNO 2021 - No Change)]]</f>
        <v>0</v>
      </c>
    </row>
    <row r="168" spans="1:26" x14ac:dyDescent="0.45">
      <c r="A168" s="1" t="s">
        <v>315</v>
      </c>
      <c r="B168" s="1" t="s">
        <v>329</v>
      </c>
      <c r="C168" s="1" t="s">
        <v>336</v>
      </c>
      <c r="D168" s="1" t="s">
        <v>162</v>
      </c>
      <c r="E168" s="1" t="s">
        <v>337</v>
      </c>
      <c r="F168" s="2">
        <v>4460</v>
      </c>
      <c r="G168" s="11">
        <v>4460</v>
      </c>
      <c r="H168" s="11">
        <v>0</v>
      </c>
      <c r="I168">
        <v>4</v>
      </c>
      <c r="J168" s="12">
        <v>4460</v>
      </c>
      <c r="K168" s="12">
        <v>3406</v>
      </c>
      <c r="L168" s="12">
        <v>4460</v>
      </c>
      <c r="M168" s="12">
        <v>-1054</v>
      </c>
      <c r="N168" s="12">
        <v>0</v>
      </c>
      <c r="O168" s="12">
        <v>0</v>
      </c>
      <c r="P168" s="12">
        <v>0</v>
      </c>
      <c r="Q168" s="12">
        <v>3406</v>
      </c>
      <c r="R168" s="17">
        <v>1</v>
      </c>
      <c r="S168" s="17">
        <v>1</v>
      </c>
      <c r="T168" s="12">
        <v>4460</v>
      </c>
      <c r="U168" s="17">
        <v>1</v>
      </c>
      <c r="V168" s="12">
        <v>-1054</v>
      </c>
      <c r="W168" s="17">
        <v>-0.30945390487375218</v>
      </c>
      <c r="X168" s="34">
        <f>Table1[[#This Row],['#MYR 2021
Final method
(Idleb no-data)]]</f>
        <v>3406</v>
      </c>
      <c r="Y168" s="35">
        <f>Table1[[#This Row],[At-Risk FI PIN]]</f>
        <v>0</v>
      </c>
      <c r="Z168" s="36">
        <f>Table1[[#This Row],[Acute PIN 2021]]+Table1[[#This Row],[At-risk PIN 2021
(as Per HNO 2021 - No Change)]]</f>
        <v>3406</v>
      </c>
    </row>
    <row r="169" spans="1:26" x14ac:dyDescent="0.45">
      <c r="A169" s="1" t="s">
        <v>315</v>
      </c>
      <c r="B169" s="1" t="s">
        <v>329</v>
      </c>
      <c r="C169" s="1" t="s">
        <v>338</v>
      </c>
      <c r="D169" s="7" t="s">
        <v>162</v>
      </c>
      <c r="E169" s="1" t="s">
        <v>339</v>
      </c>
      <c r="F169" s="2">
        <v>0</v>
      </c>
      <c r="G169" s="11">
        <v>0</v>
      </c>
      <c r="H169" s="11">
        <v>0</v>
      </c>
      <c r="I169">
        <v>3</v>
      </c>
      <c r="J169" s="12">
        <v>0</v>
      </c>
      <c r="K169" s="12">
        <v>2544</v>
      </c>
      <c r="L169" s="12">
        <v>0</v>
      </c>
      <c r="M169" s="12">
        <v>2544</v>
      </c>
      <c r="N169" s="12">
        <v>0</v>
      </c>
      <c r="O169" s="12">
        <v>0</v>
      </c>
      <c r="P169" s="12">
        <v>0</v>
      </c>
      <c r="Q169" s="12">
        <v>0</v>
      </c>
      <c r="R169" s="17">
        <v>0</v>
      </c>
      <c r="S169" s="17">
        <v>0</v>
      </c>
      <c r="T169" s="12">
        <v>0</v>
      </c>
      <c r="U169" s="17" t="s">
        <v>578</v>
      </c>
      <c r="V169" s="12">
        <v>0</v>
      </c>
      <c r="W169" s="17">
        <v>0</v>
      </c>
      <c r="X169" s="34">
        <f>Table1[[#This Row],['#MYR 2021
Final method
(Idleb no-data)]]</f>
        <v>0</v>
      </c>
      <c r="Y169" s="35">
        <f>Table1[[#This Row],[At-Risk FI PIN]]</f>
        <v>0</v>
      </c>
      <c r="Z169" s="36">
        <f>Table1[[#This Row],[Acute PIN 2021]]+Table1[[#This Row],[At-risk PIN 2021
(as Per HNO 2021 - No Change)]]</f>
        <v>0</v>
      </c>
    </row>
    <row r="170" spans="1:26" x14ac:dyDescent="0.45">
      <c r="A170" s="1" t="s">
        <v>315</v>
      </c>
      <c r="B170" s="1" t="s">
        <v>329</v>
      </c>
      <c r="C170" s="1" t="s">
        <v>340</v>
      </c>
      <c r="D170" s="1" t="s">
        <v>162</v>
      </c>
      <c r="E170" s="1" t="s">
        <v>341</v>
      </c>
      <c r="F170" s="2">
        <v>10368</v>
      </c>
      <c r="G170" s="11">
        <v>10368</v>
      </c>
      <c r="H170" s="11">
        <v>0</v>
      </c>
      <c r="I170">
        <v>4</v>
      </c>
      <c r="J170" s="12">
        <v>10368</v>
      </c>
      <c r="K170" s="12">
        <v>11283</v>
      </c>
      <c r="L170" s="12">
        <v>10368</v>
      </c>
      <c r="M170" s="12">
        <v>915</v>
      </c>
      <c r="N170" s="12">
        <v>0</v>
      </c>
      <c r="O170" s="12">
        <v>0</v>
      </c>
      <c r="P170" s="12">
        <v>0</v>
      </c>
      <c r="Q170" s="12">
        <v>11283</v>
      </c>
      <c r="R170" s="17">
        <v>1</v>
      </c>
      <c r="S170" s="17">
        <v>1</v>
      </c>
      <c r="T170" s="12">
        <v>10368</v>
      </c>
      <c r="U170" s="17">
        <v>1</v>
      </c>
      <c r="V170" s="12">
        <v>915</v>
      </c>
      <c r="W170" s="17">
        <v>8.1095453336878495E-2</v>
      </c>
      <c r="X170" s="34">
        <f>Table1[[#This Row],['#MYR 2021
Final method
(Idleb no-data)]]</f>
        <v>11283</v>
      </c>
      <c r="Y170" s="35">
        <f>Table1[[#This Row],[At-Risk FI PIN]]</f>
        <v>0</v>
      </c>
      <c r="Z170" s="36">
        <f>Table1[[#This Row],[Acute PIN 2021]]+Table1[[#This Row],[At-risk PIN 2021
(as Per HNO 2021 - No Change)]]</f>
        <v>11283</v>
      </c>
    </row>
    <row r="171" spans="1:26" x14ac:dyDescent="0.45">
      <c r="A171" s="1" t="s">
        <v>315</v>
      </c>
      <c r="B171" s="1" t="s">
        <v>342</v>
      </c>
      <c r="C171" s="1" t="s">
        <v>342</v>
      </c>
      <c r="D171" s="7" t="s">
        <v>552</v>
      </c>
      <c r="E171" s="1" t="s">
        <v>343</v>
      </c>
      <c r="F171" s="2">
        <v>66084</v>
      </c>
      <c r="G171" s="11">
        <v>34226.848484848488</v>
      </c>
      <c r="H171" s="11">
        <v>6985.0807772862099</v>
      </c>
      <c r="I171">
        <v>3</v>
      </c>
      <c r="J171" s="12">
        <v>41211.929262134698</v>
      </c>
      <c r="K171" s="12">
        <v>71515</v>
      </c>
      <c r="L171" s="12">
        <v>66084</v>
      </c>
      <c r="M171" s="12">
        <v>5431</v>
      </c>
      <c r="N171" s="12">
        <v>19844</v>
      </c>
      <c r="O171" s="12">
        <v>18874</v>
      </c>
      <c r="P171" s="12">
        <v>970</v>
      </c>
      <c r="Q171" s="12">
        <v>37039.723221868226</v>
      </c>
      <c r="R171" s="17">
        <v>0.51792943049525586</v>
      </c>
      <c r="S171" s="17">
        <v>0.33279253782330953</v>
      </c>
      <c r="T171" s="12">
        <v>34226.848484848488</v>
      </c>
      <c r="U171" s="17">
        <v>0.51792943049525586</v>
      </c>
      <c r="V171" s="12">
        <v>2812.8747370197379</v>
      </c>
      <c r="W171" s="17">
        <v>3.9332653807169653E-2</v>
      </c>
      <c r="X171" s="34">
        <f>Table1[[#This Row],['#MYR 2021
Final method
(Idleb no-data)]]</f>
        <v>37039.723221868226</v>
      </c>
      <c r="Y171" s="35">
        <f>Table1[[#This Row],[At-Risk FI PIN]]</f>
        <v>6985.0807772862099</v>
      </c>
      <c r="Z171" s="36">
        <f>Table1[[#This Row],[Acute PIN 2021]]+Table1[[#This Row],[At-risk PIN 2021
(as Per HNO 2021 - No Change)]]</f>
        <v>44024.803999154436</v>
      </c>
    </row>
    <row r="172" spans="1:26" x14ac:dyDescent="0.45">
      <c r="A172" s="1" t="s">
        <v>315</v>
      </c>
      <c r="B172" s="1" t="s">
        <v>342</v>
      </c>
      <c r="C172" s="1" t="s">
        <v>344</v>
      </c>
      <c r="D172" s="1" t="s">
        <v>552</v>
      </c>
      <c r="E172" s="1" t="s">
        <v>345</v>
      </c>
      <c r="F172" s="2">
        <v>1013939</v>
      </c>
      <c r="G172" s="11">
        <v>1117569.536809816</v>
      </c>
      <c r="H172" s="11">
        <v>100894.2059250349</v>
      </c>
      <c r="I172">
        <v>4</v>
      </c>
      <c r="J172" s="12">
        <v>1218463.7427348508</v>
      </c>
      <c r="K172" s="12">
        <v>1089704.5</v>
      </c>
      <c r="L172" s="12">
        <v>1013939</v>
      </c>
      <c r="M172" s="12">
        <v>75765.5</v>
      </c>
      <c r="N172" s="12">
        <v>890761</v>
      </c>
      <c r="O172" s="12">
        <v>828317</v>
      </c>
      <c r="P172" s="12">
        <v>62444</v>
      </c>
      <c r="Q172" s="12">
        <v>1089704.5</v>
      </c>
      <c r="R172" s="17">
        <v>1</v>
      </c>
      <c r="S172" s="17">
        <v>1</v>
      </c>
      <c r="T172" s="12">
        <v>1117569.536809816</v>
      </c>
      <c r="U172" s="17">
        <v>1.1022058889241029</v>
      </c>
      <c r="V172" s="12">
        <v>-27865.036809816025</v>
      </c>
      <c r="W172" s="17">
        <v>-2.5571186326032447E-2</v>
      </c>
      <c r="X172" s="34">
        <f>Table1[[#This Row],['#MYR 2021
Final method
(Idleb no-data)]]</f>
        <v>1089704.5</v>
      </c>
      <c r="Y172" s="35">
        <f>Table1[[#This Row],[At-Risk FI PIN]]</f>
        <v>100894.2059250349</v>
      </c>
      <c r="Z172" s="36">
        <f>Table1[[#This Row],[Acute PIN 2021]]+Table1[[#This Row],[At-risk PIN 2021
(as Per HNO 2021 - No Change)]]</f>
        <v>1190598.7059250348</v>
      </c>
    </row>
    <row r="173" spans="1:26" x14ac:dyDescent="0.45">
      <c r="A173" s="1" t="s">
        <v>315</v>
      </c>
      <c r="B173" s="1" t="s">
        <v>342</v>
      </c>
      <c r="C173" s="1" t="s">
        <v>346</v>
      </c>
      <c r="D173" s="7" t="s">
        <v>552</v>
      </c>
      <c r="E173" s="1" t="s">
        <v>347</v>
      </c>
      <c r="F173" s="2">
        <v>249901</v>
      </c>
      <c r="G173" s="11">
        <v>192601.94</v>
      </c>
      <c r="H173" s="11">
        <v>15282.699981116317</v>
      </c>
      <c r="I173">
        <v>4</v>
      </c>
      <c r="J173" s="12">
        <v>207884.63998111631</v>
      </c>
      <c r="K173" s="12">
        <v>229078</v>
      </c>
      <c r="L173" s="12">
        <v>249901</v>
      </c>
      <c r="M173" s="12">
        <v>-20823</v>
      </c>
      <c r="N173" s="12">
        <v>31454</v>
      </c>
      <c r="O173" s="12">
        <v>29520</v>
      </c>
      <c r="P173" s="12">
        <v>1934</v>
      </c>
      <c r="Q173" s="12">
        <v>176553.38398533821</v>
      </c>
      <c r="R173" s="17">
        <v>0.77071296233308395</v>
      </c>
      <c r="S173" s="17">
        <v>0.73421944695653463</v>
      </c>
      <c r="T173" s="12">
        <v>192601.94</v>
      </c>
      <c r="U173" s="17">
        <v>0.77071296233308395</v>
      </c>
      <c r="V173" s="12">
        <v>-16048.556014661794</v>
      </c>
      <c r="W173" s="17">
        <v>-7.005716836475695E-2</v>
      </c>
      <c r="X173" s="34">
        <f>Table1[[#This Row],['#MYR 2021
Final method
(Idleb no-data)]]</f>
        <v>176553.38398533821</v>
      </c>
      <c r="Y173" s="35">
        <f>Table1[[#This Row],[At-Risk FI PIN]]</f>
        <v>15282.699981116317</v>
      </c>
      <c r="Z173" s="36">
        <f>Table1[[#This Row],[Acute PIN 2021]]+Table1[[#This Row],[At-risk PIN 2021
(as Per HNO 2021 - No Change)]]</f>
        <v>191836.08396645452</v>
      </c>
    </row>
    <row r="174" spans="1:26" x14ac:dyDescent="0.45">
      <c r="A174" s="1" t="s">
        <v>315</v>
      </c>
      <c r="B174" s="1" t="s">
        <v>342</v>
      </c>
      <c r="C174" s="1" t="s">
        <v>348</v>
      </c>
      <c r="D174" s="1" t="s">
        <v>552</v>
      </c>
      <c r="E174" s="1" t="s">
        <v>349</v>
      </c>
      <c r="F174" s="2">
        <v>35264</v>
      </c>
      <c r="G174" s="11">
        <v>24618.75</v>
      </c>
      <c r="H174" s="11">
        <v>0</v>
      </c>
      <c r="I174">
        <v>4</v>
      </c>
      <c r="J174" s="12">
        <v>24618.75</v>
      </c>
      <c r="K174" s="12">
        <v>36966</v>
      </c>
      <c r="L174" s="12">
        <v>35264</v>
      </c>
      <c r="M174" s="12">
        <v>1702</v>
      </c>
      <c r="N174" s="12">
        <v>4729</v>
      </c>
      <c r="O174" s="12">
        <v>4849</v>
      </c>
      <c r="P174" s="12">
        <v>-120</v>
      </c>
      <c r="Q174" s="12">
        <v>25806.962128516334</v>
      </c>
      <c r="R174" s="17">
        <v>0.69812698502722326</v>
      </c>
      <c r="S174" s="17">
        <v>0.65384378597624881</v>
      </c>
      <c r="T174" s="12">
        <v>24618.75</v>
      </c>
      <c r="U174" s="17">
        <v>0.69812698502722326</v>
      </c>
      <c r="V174" s="12">
        <v>1188.2121285163339</v>
      </c>
      <c r="W174" s="17">
        <v>3.2143378469846183E-2</v>
      </c>
      <c r="X174" s="34">
        <f>Table1[[#This Row],['#MYR 2021
Final method
(Idleb no-data)]]</f>
        <v>25806.962128516334</v>
      </c>
      <c r="Y174" s="35">
        <f>Table1[[#This Row],[At-Risk FI PIN]]</f>
        <v>0</v>
      </c>
      <c r="Z174" s="36">
        <f>Table1[[#This Row],[Acute PIN 2021]]+Table1[[#This Row],[At-risk PIN 2021
(as Per HNO 2021 - No Change)]]</f>
        <v>25806.962128516334</v>
      </c>
    </row>
    <row r="175" spans="1:26" x14ac:dyDescent="0.45">
      <c r="A175" s="1" t="s">
        <v>315</v>
      </c>
      <c r="B175" s="1" t="s">
        <v>342</v>
      </c>
      <c r="C175" s="1" t="s">
        <v>350</v>
      </c>
      <c r="D175" s="7" t="s">
        <v>552</v>
      </c>
      <c r="E175" s="1" t="s">
        <v>351</v>
      </c>
      <c r="F175" s="2">
        <v>103580</v>
      </c>
      <c r="G175" s="11">
        <v>54744.613861386133</v>
      </c>
      <c r="H175" s="11">
        <v>16097.41337852168</v>
      </c>
      <c r="I175">
        <v>3</v>
      </c>
      <c r="J175" s="12">
        <v>70842.027239907809</v>
      </c>
      <c r="K175" s="12">
        <v>104598</v>
      </c>
      <c r="L175" s="12">
        <v>103580</v>
      </c>
      <c r="M175" s="12">
        <v>1018</v>
      </c>
      <c r="N175" s="12">
        <v>29795</v>
      </c>
      <c r="O175" s="12">
        <v>29106</v>
      </c>
      <c r="P175" s="12">
        <v>689</v>
      </c>
      <c r="Q175" s="12">
        <v>55282.652255968984</v>
      </c>
      <c r="R175" s="17">
        <v>0.52852494556271612</v>
      </c>
      <c r="S175" s="17">
        <v>0.34073034846154543</v>
      </c>
      <c r="T175" s="12">
        <v>54744.613861386133</v>
      </c>
      <c r="U175" s="17">
        <v>0.52852494556271612</v>
      </c>
      <c r="V175" s="12">
        <v>538.03839458285074</v>
      </c>
      <c r="W175" s="17">
        <v>5.1438688558371167E-3</v>
      </c>
      <c r="X175" s="34">
        <f>Table1[[#This Row],['#MYR 2021
Final method
(Idleb no-data)]]</f>
        <v>55282.652255968984</v>
      </c>
      <c r="Y175" s="35">
        <f>Table1[[#This Row],[At-Risk FI PIN]]</f>
        <v>16097.41337852168</v>
      </c>
      <c r="Z175" s="36">
        <f>Table1[[#This Row],[Acute PIN 2021]]+Table1[[#This Row],[At-risk PIN 2021
(as Per HNO 2021 - No Change)]]</f>
        <v>71380.06563449066</v>
      </c>
    </row>
    <row r="176" spans="1:26" x14ac:dyDescent="0.45">
      <c r="A176" s="1" t="s">
        <v>315</v>
      </c>
      <c r="B176" s="1" t="s">
        <v>342</v>
      </c>
      <c r="C176" s="1" t="s">
        <v>352</v>
      </c>
      <c r="D176" s="1" t="s">
        <v>552</v>
      </c>
      <c r="E176" s="1" t="s">
        <v>353</v>
      </c>
      <c r="F176" s="2">
        <v>75466</v>
      </c>
      <c r="G176" s="11">
        <v>45962.520000000004</v>
      </c>
      <c r="H176" s="11">
        <v>0</v>
      </c>
      <c r="I176">
        <v>4</v>
      </c>
      <c r="J176" s="12">
        <v>45962.520000000004</v>
      </c>
      <c r="K176" s="12">
        <v>76786</v>
      </c>
      <c r="L176" s="12">
        <v>75466</v>
      </c>
      <c r="M176" s="12">
        <v>1320</v>
      </c>
      <c r="N176" s="12">
        <v>19188</v>
      </c>
      <c r="O176" s="12">
        <v>11328</v>
      </c>
      <c r="P176" s="12">
        <v>7860</v>
      </c>
      <c r="Q176" s="12">
        <v>46766.465172660537</v>
      </c>
      <c r="R176" s="17">
        <v>0.60904937322767871</v>
      </c>
      <c r="S176" s="17">
        <v>0.47880942346367128</v>
      </c>
      <c r="T176" s="12">
        <v>45962.520000000004</v>
      </c>
      <c r="U176" s="17">
        <v>0.60904937322767871</v>
      </c>
      <c r="V176" s="12">
        <v>803.94517266053299</v>
      </c>
      <c r="W176" s="17">
        <v>1.0469944686017411E-2</v>
      </c>
      <c r="X176" s="34">
        <f>Table1[[#This Row],['#MYR 2021
Final method
(Idleb no-data)]]</f>
        <v>46766.465172660537</v>
      </c>
      <c r="Y176" s="35">
        <f>Table1[[#This Row],[At-Risk FI PIN]]</f>
        <v>0</v>
      </c>
      <c r="Z176" s="36">
        <f>Table1[[#This Row],[Acute PIN 2021]]+Table1[[#This Row],[At-risk PIN 2021
(as Per HNO 2021 - No Change)]]</f>
        <v>46766.465172660537</v>
      </c>
    </row>
    <row r="177" spans="1:26" x14ac:dyDescent="0.45">
      <c r="A177" s="1" t="s">
        <v>315</v>
      </c>
      <c r="B177" s="1" t="s">
        <v>354</v>
      </c>
      <c r="C177" s="1" t="s">
        <v>355</v>
      </c>
      <c r="D177" s="7" t="s">
        <v>552</v>
      </c>
      <c r="E177" s="1" t="s">
        <v>356</v>
      </c>
      <c r="F177" s="2">
        <v>97817</v>
      </c>
      <c r="G177" s="11">
        <v>20659.255555555555</v>
      </c>
      <c r="H177" s="11">
        <v>14474.963757468178</v>
      </c>
      <c r="I177">
        <v>3</v>
      </c>
      <c r="J177" s="12">
        <v>35134.219313023736</v>
      </c>
      <c r="K177" s="12">
        <v>99320</v>
      </c>
      <c r="L177" s="12">
        <v>97817</v>
      </c>
      <c r="M177" s="12">
        <v>1503</v>
      </c>
      <c r="N177" s="12">
        <v>0</v>
      </c>
      <c r="O177" s="12">
        <v>9</v>
      </c>
      <c r="P177" s="12">
        <v>-9</v>
      </c>
      <c r="Q177" s="12">
        <v>20976.693844401052</v>
      </c>
      <c r="R177" s="17">
        <v>0.21120311965768276</v>
      </c>
      <c r="S177" s="17">
        <v>0.21120311965768276</v>
      </c>
      <c r="T177" s="12">
        <v>20659.255555555555</v>
      </c>
      <c r="U177" s="17">
        <v>0.21120311965768276</v>
      </c>
      <c r="V177" s="12">
        <v>317.43828884549657</v>
      </c>
      <c r="W177" s="17">
        <v>3.1961164805225191E-3</v>
      </c>
      <c r="X177" s="34">
        <f>Table1[[#This Row],['#MYR 2021
Final method
(Idleb no-data)]]</f>
        <v>20976.693844401052</v>
      </c>
      <c r="Y177" s="35">
        <f>Table1[[#This Row],[At-Risk FI PIN]]</f>
        <v>14474.963757468178</v>
      </c>
      <c r="Z177" s="36">
        <f>Table1[[#This Row],[Acute PIN 2021]]+Table1[[#This Row],[At-risk PIN 2021
(as Per HNO 2021 - No Change)]]</f>
        <v>35451.657601869229</v>
      </c>
    </row>
    <row r="178" spans="1:26" x14ac:dyDescent="0.45">
      <c r="A178" s="1" t="s">
        <v>315</v>
      </c>
      <c r="B178" s="1" t="s">
        <v>354</v>
      </c>
      <c r="C178" s="1" t="s">
        <v>357</v>
      </c>
      <c r="D178" s="1" t="s">
        <v>552</v>
      </c>
      <c r="E178" s="1" t="s">
        <v>358</v>
      </c>
      <c r="F178" s="2">
        <v>55245</v>
      </c>
      <c r="G178" s="11">
        <v>50610.63</v>
      </c>
      <c r="H178" s="11">
        <v>5781.0041714449017</v>
      </c>
      <c r="I178">
        <v>4</v>
      </c>
      <c r="J178" s="12">
        <v>56391.634171444901</v>
      </c>
      <c r="K178" s="12">
        <v>55216</v>
      </c>
      <c r="L178" s="12">
        <v>55245</v>
      </c>
      <c r="M178" s="12">
        <v>-29</v>
      </c>
      <c r="N178" s="12">
        <v>23349</v>
      </c>
      <c r="O178" s="12">
        <v>27984</v>
      </c>
      <c r="P178" s="12">
        <v>-4635</v>
      </c>
      <c r="Q178" s="12">
        <v>50584.062740157482</v>
      </c>
      <c r="R178" s="17">
        <v>0.91611240836274777</v>
      </c>
      <c r="S178" s="17">
        <v>0.85464784071790512</v>
      </c>
      <c r="T178" s="12">
        <v>50610.63</v>
      </c>
      <c r="U178" s="17">
        <v>0.91611240836274777</v>
      </c>
      <c r="V178" s="12">
        <v>-26.567259842515341</v>
      </c>
      <c r="W178" s="17">
        <v>-4.8115147498035607E-4</v>
      </c>
      <c r="X178" s="34">
        <f>Table1[[#This Row],['#MYR 2021
Final method
(Idleb no-data)]]</f>
        <v>50584.062740157482</v>
      </c>
      <c r="Y178" s="35">
        <f>Table1[[#This Row],[At-Risk FI PIN]]</f>
        <v>5781.0041714449017</v>
      </c>
      <c r="Z178" s="36">
        <f>Table1[[#This Row],[Acute PIN 2021]]+Table1[[#This Row],[At-risk PIN 2021
(as Per HNO 2021 - No Change)]]</f>
        <v>56365.066911602386</v>
      </c>
    </row>
    <row r="179" spans="1:26" x14ac:dyDescent="0.45">
      <c r="A179" s="1" t="s">
        <v>315</v>
      </c>
      <c r="B179" s="1" t="s">
        <v>354</v>
      </c>
      <c r="C179" s="1" t="s">
        <v>359</v>
      </c>
      <c r="D179" s="7" t="s">
        <v>552</v>
      </c>
      <c r="E179" s="1" t="s">
        <v>360</v>
      </c>
      <c r="F179" s="2">
        <v>87315</v>
      </c>
      <c r="G179" s="11">
        <v>40802.060606060608</v>
      </c>
      <c r="H179" s="11">
        <v>15689.636791309051</v>
      </c>
      <c r="I179">
        <v>3</v>
      </c>
      <c r="J179" s="12">
        <v>56491.697397369659</v>
      </c>
      <c r="K179" s="12">
        <v>87450</v>
      </c>
      <c r="L179" s="12">
        <v>87315</v>
      </c>
      <c r="M179" s="12">
        <v>135</v>
      </c>
      <c r="N179" s="12">
        <v>13002</v>
      </c>
      <c r="O179" s="12">
        <v>13461</v>
      </c>
      <c r="P179" s="12">
        <v>-459</v>
      </c>
      <c r="Q179" s="12">
        <v>40865.145736700455</v>
      </c>
      <c r="R179" s="17">
        <v>0.46729726399886168</v>
      </c>
      <c r="S179" s="17">
        <v>0.37426318687809551</v>
      </c>
      <c r="T179" s="12">
        <v>40802.060606060608</v>
      </c>
      <c r="U179" s="17">
        <v>0.46729726399886168</v>
      </c>
      <c r="V179" s="12">
        <v>63.085130639847193</v>
      </c>
      <c r="W179" s="17">
        <v>7.2138514167921323E-4</v>
      </c>
      <c r="X179" s="34">
        <f>Table1[[#This Row],['#MYR 2021
Final method
(Idleb no-data)]]</f>
        <v>40865.145736700455</v>
      </c>
      <c r="Y179" s="35">
        <f>Table1[[#This Row],[At-Risk FI PIN]]</f>
        <v>15689.636791309051</v>
      </c>
      <c r="Z179" s="36">
        <f>Table1[[#This Row],[Acute PIN 2021]]+Table1[[#This Row],[At-risk PIN 2021
(as Per HNO 2021 - No Change)]]</f>
        <v>56554.782528009506</v>
      </c>
    </row>
    <row r="180" spans="1:26" x14ac:dyDescent="0.45">
      <c r="A180" s="1" t="s">
        <v>315</v>
      </c>
      <c r="B180" s="1" t="s">
        <v>354</v>
      </c>
      <c r="C180" s="1" t="s">
        <v>361</v>
      </c>
      <c r="D180" s="1" t="s">
        <v>552</v>
      </c>
      <c r="E180" s="1" t="s">
        <v>362</v>
      </c>
      <c r="F180" s="2">
        <v>62488</v>
      </c>
      <c r="G180" s="11">
        <v>32657.525252525251</v>
      </c>
      <c r="H180" s="11">
        <v>15191.461980289321</v>
      </c>
      <c r="I180">
        <v>3</v>
      </c>
      <c r="J180" s="12">
        <v>47848.987232814572</v>
      </c>
      <c r="K180" s="12">
        <v>58740</v>
      </c>
      <c r="L180" s="12">
        <v>62488</v>
      </c>
      <c r="M180" s="12">
        <v>-3748</v>
      </c>
      <c r="N180" s="12">
        <v>10245</v>
      </c>
      <c r="O180" s="12">
        <v>11197</v>
      </c>
      <c r="P180" s="12">
        <v>-952</v>
      </c>
      <c r="Q180" s="12">
        <v>30698.74269193018</v>
      </c>
      <c r="R180" s="17">
        <v>0.52262074722387097</v>
      </c>
      <c r="S180" s="17">
        <v>0.42177013489906545</v>
      </c>
      <c r="T180" s="12">
        <v>32657.525252525251</v>
      </c>
      <c r="U180" s="17">
        <v>0.52262074722387097</v>
      </c>
      <c r="V180" s="12">
        <v>-1958.7825605950711</v>
      </c>
      <c r="W180" s="17">
        <v>-3.3346655781325694E-2</v>
      </c>
      <c r="X180" s="34">
        <f>Table1[[#This Row],['#MYR 2021
Final method
(Idleb no-data)]]</f>
        <v>30698.74269193018</v>
      </c>
      <c r="Y180" s="35">
        <f>Table1[[#This Row],[At-Risk FI PIN]]</f>
        <v>15191.461980289321</v>
      </c>
      <c r="Z180" s="36">
        <f>Table1[[#This Row],[Acute PIN 2021]]+Table1[[#This Row],[At-risk PIN 2021
(as Per HNO 2021 - No Change)]]</f>
        <v>45890.204672219501</v>
      </c>
    </row>
    <row r="181" spans="1:26" x14ac:dyDescent="0.45">
      <c r="A181" s="1" t="s">
        <v>315</v>
      </c>
      <c r="B181" s="1" t="s">
        <v>363</v>
      </c>
      <c r="C181" s="1" t="s">
        <v>363</v>
      </c>
      <c r="D181" s="7" t="s">
        <v>552</v>
      </c>
      <c r="E181" s="1" t="s">
        <v>364</v>
      </c>
      <c r="F181" s="2">
        <v>100218</v>
      </c>
      <c r="G181" s="11">
        <v>57272.609999999993</v>
      </c>
      <c r="H181" s="11">
        <v>6854.3236226253612</v>
      </c>
      <c r="I181">
        <v>4</v>
      </c>
      <c r="J181" s="12">
        <v>64126.933622625351</v>
      </c>
      <c r="K181" s="12">
        <v>106751</v>
      </c>
      <c r="L181" s="12">
        <v>100218</v>
      </c>
      <c r="M181" s="12">
        <v>6533</v>
      </c>
      <c r="N181" s="12">
        <v>602</v>
      </c>
      <c r="O181" s="12">
        <v>345</v>
      </c>
      <c r="P181" s="12">
        <v>257</v>
      </c>
      <c r="Q181" s="12">
        <v>61006.090623540673</v>
      </c>
      <c r="R181" s="17">
        <v>0.57148027300484938</v>
      </c>
      <c r="S181" s="17">
        <v>0.56905002047631792</v>
      </c>
      <c r="T181" s="12">
        <v>57272.609999999993</v>
      </c>
      <c r="U181" s="17">
        <v>0.57148027300484938</v>
      </c>
      <c r="V181" s="12">
        <v>3733.4806235406795</v>
      </c>
      <c r="W181" s="17">
        <v>3.4973729740617694E-2</v>
      </c>
      <c r="X181" s="34">
        <f>Table1[[#This Row],['#MYR 2021
Final method
(Idleb no-data)]]</f>
        <v>61006.090623540673</v>
      </c>
      <c r="Y181" s="35">
        <f>Table1[[#This Row],[At-Risk FI PIN]]</f>
        <v>6854.3236226253612</v>
      </c>
      <c r="Z181" s="36">
        <f>Table1[[#This Row],[Acute PIN 2021]]+Table1[[#This Row],[At-risk PIN 2021
(as Per HNO 2021 - No Change)]]</f>
        <v>67860.414246166038</v>
      </c>
    </row>
    <row r="182" spans="1:26" x14ac:dyDescent="0.45">
      <c r="A182" s="1" t="s">
        <v>315</v>
      </c>
      <c r="B182" s="1" t="s">
        <v>363</v>
      </c>
      <c r="C182" s="1" t="s">
        <v>365</v>
      </c>
      <c r="D182" s="1" t="s">
        <v>552</v>
      </c>
      <c r="E182" s="1" t="s">
        <v>366</v>
      </c>
      <c r="F182" s="2">
        <v>24126</v>
      </c>
      <c r="G182" s="11">
        <v>7479.06</v>
      </c>
      <c r="H182" s="11">
        <v>1530.0713531215463</v>
      </c>
      <c r="I182">
        <v>4</v>
      </c>
      <c r="J182" s="12">
        <v>9009.1313531215474</v>
      </c>
      <c r="K182" s="12">
        <v>34057</v>
      </c>
      <c r="L182" s="12">
        <v>24126</v>
      </c>
      <c r="M182" s="12">
        <v>9931</v>
      </c>
      <c r="N182" s="12">
        <v>0</v>
      </c>
      <c r="O182" s="12">
        <v>0</v>
      </c>
      <c r="P182" s="12">
        <v>0</v>
      </c>
      <c r="Q182" s="12">
        <v>10557.67</v>
      </c>
      <c r="R182" s="17">
        <v>0.31</v>
      </c>
      <c r="S182" s="17">
        <v>0.31</v>
      </c>
      <c r="T182" s="12">
        <v>7479.06</v>
      </c>
      <c r="U182" s="17">
        <v>0.31</v>
      </c>
      <c r="V182" s="12">
        <v>3078.6099999999997</v>
      </c>
      <c r="W182" s="17">
        <v>9.0395807029391886E-2</v>
      </c>
      <c r="X182" s="34">
        <f>Table1[[#This Row],['#MYR 2021
Final method
(Idleb no-data)]]</f>
        <v>10557.67</v>
      </c>
      <c r="Y182" s="35">
        <f>Table1[[#This Row],[At-Risk FI PIN]]</f>
        <v>1530.0713531215463</v>
      </c>
      <c r="Z182" s="36">
        <f>Table1[[#This Row],[Acute PIN 2021]]+Table1[[#This Row],[At-risk PIN 2021
(as Per HNO 2021 - No Change)]]</f>
        <v>12087.741353121546</v>
      </c>
    </row>
    <row r="183" spans="1:26" x14ac:dyDescent="0.45">
      <c r="A183" s="1" t="s">
        <v>315</v>
      </c>
      <c r="B183" s="1" t="s">
        <v>363</v>
      </c>
      <c r="C183" s="1" t="s">
        <v>367</v>
      </c>
      <c r="D183" s="7" t="s">
        <v>552</v>
      </c>
      <c r="E183" s="1" t="s">
        <v>368</v>
      </c>
      <c r="F183" s="2">
        <v>44892</v>
      </c>
      <c r="G183" s="11">
        <v>9014.7999999999993</v>
      </c>
      <c r="H183" s="11">
        <v>1565.8782952575168</v>
      </c>
      <c r="I183">
        <v>3</v>
      </c>
      <c r="J183" s="12">
        <v>10580.678295257516</v>
      </c>
      <c r="K183" s="12">
        <v>43437</v>
      </c>
      <c r="L183" s="12">
        <v>44892</v>
      </c>
      <c r="M183" s="12">
        <v>-1455</v>
      </c>
      <c r="N183" s="12">
        <v>1470</v>
      </c>
      <c r="O183" s="12">
        <v>1034</v>
      </c>
      <c r="P183" s="12">
        <v>436</v>
      </c>
      <c r="Q183" s="12">
        <v>8722.6202352312212</v>
      </c>
      <c r="R183" s="17">
        <v>0.20081083489263118</v>
      </c>
      <c r="S183" s="17">
        <v>0.17281721913005985</v>
      </c>
      <c r="T183" s="12">
        <v>9014.7999999999993</v>
      </c>
      <c r="U183" s="17">
        <v>0.20081083489263118</v>
      </c>
      <c r="V183" s="12">
        <v>-292.17976476877811</v>
      </c>
      <c r="W183" s="17">
        <v>-6.726518055316392E-3</v>
      </c>
      <c r="X183" s="34">
        <f>Table1[[#This Row],['#MYR 2021
Final method
(Idleb no-data)]]</f>
        <v>8722.6202352312212</v>
      </c>
      <c r="Y183" s="35">
        <f>Table1[[#This Row],[At-Risk FI PIN]]</f>
        <v>1565.8782952575168</v>
      </c>
      <c r="Z183" s="36">
        <f>Table1[[#This Row],[Acute PIN 2021]]+Table1[[#This Row],[At-risk PIN 2021
(as Per HNO 2021 - No Change)]]</f>
        <v>10288.498530488738</v>
      </c>
    </row>
    <row r="184" spans="1:26" x14ac:dyDescent="0.45">
      <c r="A184" s="1" t="s">
        <v>369</v>
      </c>
      <c r="B184" s="1" t="s">
        <v>369</v>
      </c>
      <c r="C184" s="1" t="s">
        <v>369</v>
      </c>
      <c r="D184" s="1" t="s">
        <v>162</v>
      </c>
      <c r="E184" s="1" t="s">
        <v>370</v>
      </c>
      <c r="F184" s="3">
        <v>899805</v>
      </c>
      <c r="G184" s="16">
        <v>469463.47826086957</v>
      </c>
      <c r="H184" s="16">
        <v>55266.840744646746</v>
      </c>
      <c r="I184">
        <v>4</v>
      </c>
      <c r="J184" s="12">
        <v>524730.31900551636</v>
      </c>
      <c r="K184" s="12">
        <v>927856</v>
      </c>
      <c r="L184" s="12">
        <v>899805</v>
      </c>
      <c r="M184" s="12">
        <v>28051</v>
      </c>
      <c r="N184" s="12">
        <v>0</v>
      </c>
      <c r="O184" s="12">
        <v>0</v>
      </c>
      <c r="P184" s="12">
        <v>0</v>
      </c>
      <c r="Q184" s="12">
        <v>502655.90260869567</v>
      </c>
      <c r="R184" s="17">
        <v>0.54173913043478261</v>
      </c>
      <c r="S184" s="17">
        <v>0.54173913043478261</v>
      </c>
      <c r="T184" s="12">
        <v>469463.47826086957</v>
      </c>
      <c r="U184" s="17">
        <v>0.52173913043478259</v>
      </c>
      <c r="V184" s="12">
        <v>33192.424347826105</v>
      </c>
      <c r="W184" s="17">
        <v>3.5773249672175537E-2</v>
      </c>
      <c r="X184" s="34">
        <f>Table1[[#This Row],['#MYR 2021
Final method
(Idleb no-data)]]</f>
        <v>502655.90260869567</v>
      </c>
      <c r="Y184" s="35">
        <f>Table1[[#This Row],[At-Risk FI PIN]]</f>
        <v>55266.840744646746</v>
      </c>
      <c r="Z184" s="36">
        <f>Table1[[#This Row],[Acute PIN 2021]]+Table1[[#This Row],[At-risk PIN 2021
(as Per HNO 2021 - No Change)]]</f>
        <v>557922.7433533424</v>
      </c>
    </row>
    <row r="185" spans="1:26" x14ac:dyDescent="0.45">
      <c r="A185" s="1" t="s">
        <v>369</v>
      </c>
      <c r="B185" s="1" t="s">
        <v>369</v>
      </c>
      <c r="C185" s="1" t="s">
        <v>371</v>
      </c>
      <c r="D185" s="7" t="s">
        <v>162</v>
      </c>
      <c r="E185" s="1" t="s">
        <v>372</v>
      </c>
      <c r="F185" s="3">
        <v>8971</v>
      </c>
      <c r="G185" s="16">
        <v>4485.5</v>
      </c>
      <c r="H185" s="16">
        <v>751.00209498824825</v>
      </c>
      <c r="I185">
        <v>3</v>
      </c>
      <c r="J185" s="12">
        <v>5236.5020949882482</v>
      </c>
      <c r="K185" s="12">
        <v>10633</v>
      </c>
      <c r="L185" s="12">
        <v>8971</v>
      </c>
      <c r="M185" s="12">
        <v>1662</v>
      </c>
      <c r="N185" s="12">
        <v>0</v>
      </c>
      <c r="O185" s="12">
        <v>0</v>
      </c>
      <c r="P185" s="12">
        <v>0</v>
      </c>
      <c r="Q185" s="12">
        <v>5529.16</v>
      </c>
      <c r="R185" s="17">
        <v>0.52</v>
      </c>
      <c r="S185" s="17">
        <v>0.52</v>
      </c>
      <c r="T185" s="12">
        <v>4485.5</v>
      </c>
      <c r="U185" s="17">
        <v>0.5</v>
      </c>
      <c r="V185" s="12">
        <v>1043.6599999999999</v>
      </c>
      <c r="W185" s="17">
        <v>9.8152920154236795E-2</v>
      </c>
      <c r="X185" s="34">
        <f>Table1[[#This Row],['#MYR 2021
Final method
(Idleb no-data)]]</f>
        <v>5529.16</v>
      </c>
      <c r="Y185" s="35">
        <f>Table1[[#This Row],[At-Risk FI PIN]]</f>
        <v>751.00209498824825</v>
      </c>
      <c r="Z185" s="36">
        <f>Table1[[#This Row],[Acute PIN 2021]]+Table1[[#This Row],[At-risk PIN 2021
(as Per HNO 2021 - No Change)]]</f>
        <v>6280.1620949882481</v>
      </c>
    </row>
    <row r="186" spans="1:26" x14ac:dyDescent="0.45">
      <c r="A186" s="1" t="s">
        <v>369</v>
      </c>
      <c r="B186" s="1" t="s">
        <v>369</v>
      </c>
      <c r="C186" s="1" t="s">
        <v>373</v>
      </c>
      <c r="D186" s="1" t="s">
        <v>162</v>
      </c>
      <c r="E186" s="1" t="s">
        <v>374</v>
      </c>
      <c r="F186" s="2">
        <v>11174</v>
      </c>
      <c r="G186" s="11">
        <v>6238.8166666666666</v>
      </c>
      <c r="H186" s="11">
        <v>389.76040433055982</v>
      </c>
      <c r="I186">
        <v>4</v>
      </c>
      <c r="J186" s="12">
        <v>6628.5770709972267</v>
      </c>
      <c r="K186" s="12">
        <v>13293</v>
      </c>
      <c r="L186" s="12">
        <v>11174</v>
      </c>
      <c r="M186" s="12">
        <v>2119</v>
      </c>
      <c r="N186" s="12">
        <v>0</v>
      </c>
      <c r="O186" s="12">
        <v>0</v>
      </c>
      <c r="P186" s="12">
        <v>0</v>
      </c>
      <c r="Q186" s="12">
        <v>7687.7850000000008</v>
      </c>
      <c r="R186" s="17">
        <v>0.57833333333333337</v>
      </c>
      <c r="S186" s="17">
        <v>0.57833333333333337</v>
      </c>
      <c r="T186" s="12">
        <v>6238.8166666666666</v>
      </c>
      <c r="U186" s="17">
        <v>0.55833333333333335</v>
      </c>
      <c r="V186" s="12">
        <v>1448.9683333333342</v>
      </c>
      <c r="W186" s="17">
        <v>0.10900235713031928</v>
      </c>
      <c r="X186" s="34">
        <f>Table1[[#This Row],['#MYR 2021
Final method
(Idleb no-data)]]</f>
        <v>7687.7850000000008</v>
      </c>
      <c r="Y186" s="35">
        <f>Table1[[#This Row],[At-Risk FI PIN]]</f>
        <v>389.76040433055982</v>
      </c>
      <c r="Z186" s="36">
        <f>Table1[[#This Row],[Acute PIN 2021]]+Table1[[#This Row],[At-risk PIN 2021
(as Per HNO 2021 - No Change)]]</f>
        <v>8077.5454043305608</v>
      </c>
    </row>
    <row r="187" spans="1:26" x14ac:dyDescent="0.45">
      <c r="A187" s="1" t="s">
        <v>369</v>
      </c>
      <c r="B187" s="1" t="s">
        <v>369</v>
      </c>
      <c r="C187" s="1" t="s">
        <v>375</v>
      </c>
      <c r="D187" s="7" t="s">
        <v>162</v>
      </c>
      <c r="E187" s="1" t="s">
        <v>376</v>
      </c>
      <c r="F187" s="2">
        <v>14038</v>
      </c>
      <c r="G187" s="11">
        <v>3810.3142857142861</v>
      </c>
      <c r="H187" s="11">
        <v>839.41648561595525</v>
      </c>
      <c r="I187">
        <v>3</v>
      </c>
      <c r="J187" s="12">
        <v>4649.7307713302416</v>
      </c>
      <c r="K187" s="12">
        <v>14417</v>
      </c>
      <c r="L187" s="12">
        <v>14038</v>
      </c>
      <c r="M187" s="12">
        <v>379</v>
      </c>
      <c r="N187" s="12">
        <v>0</v>
      </c>
      <c r="O187" s="12">
        <v>0</v>
      </c>
      <c r="P187" s="12">
        <v>0</v>
      </c>
      <c r="Q187" s="12">
        <v>4201.5257142857154</v>
      </c>
      <c r="R187" s="17">
        <v>0.29142857142857148</v>
      </c>
      <c r="S187" s="17">
        <v>0.29142857142857148</v>
      </c>
      <c r="T187" s="12">
        <v>3810.3142857142861</v>
      </c>
      <c r="U187" s="17">
        <v>0.27142857142857146</v>
      </c>
      <c r="V187" s="12">
        <v>391.21142857142922</v>
      </c>
      <c r="W187" s="17">
        <v>2.7135425440204565E-2</v>
      </c>
      <c r="X187" s="34">
        <f>Table1[[#This Row],['#MYR 2021
Final method
(Idleb no-data)]]</f>
        <v>4201.5257142857154</v>
      </c>
      <c r="Y187" s="35">
        <f>Table1[[#This Row],[At-Risk FI PIN]]</f>
        <v>839.41648561595525</v>
      </c>
      <c r="Z187" s="36">
        <f>Table1[[#This Row],[Acute PIN 2021]]+Table1[[#This Row],[At-risk PIN 2021
(as Per HNO 2021 - No Change)]]</f>
        <v>5040.9421999016704</v>
      </c>
    </row>
    <row r="188" spans="1:26" x14ac:dyDescent="0.45">
      <c r="A188" s="1" t="s">
        <v>369</v>
      </c>
      <c r="B188" s="1" t="s">
        <v>369</v>
      </c>
      <c r="C188" s="1" t="s">
        <v>377</v>
      </c>
      <c r="D188" s="1" t="s">
        <v>162</v>
      </c>
      <c r="E188" s="1" t="s">
        <v>378</v>
      </c>
      <c r="F188" s="2">
        <v>2120</v>
      </c>
      <c r="G188" s="11">
        <v>385.45454545454544</v>
      </c>
      <c r="H188" s="11">
        <v>181.5080913799994</v>
      </c>
      <c r="I188">
        <v>3</v>
      </c>
      <c r="J188" s="12">
        <v>566.96263683454481</v>
      </c>
      <c r="K188" s="12">
        <v>2062</v>
      </c>
      <c r="L188" s="12">
        <v>2120</v>
      </c>
      <c r="M188" s="12">
        <v>-58</v>
      </c>
      <c r="N188" s="12">
        <v>0</v>
      </c>
      <c r="O188" s="12">
        <v>0</v>
      </c>
      <c r="P188" s="12">
        <v>0</v>
      </c>
      <c r="Q188" s="12">
        <v>416.14909090909089</v>
      </c>
      <c r="R188" s="17">
        <v>0.20181818181818181</v>
      </c>
      <c r="S188" s="17">
        <v>0.20181818181818181</v>
      </c>
      <c r="T188" s="12">
        <v>385.45454545454544</v>
      </c>
      <c r="U188" s="17">
        <v>0.18181818181818182</v>
      </c>
      <c r="V188" s="12">
        <v>30.694545454545448</v>
      </c>
      <c r="W188" s="17">
        <v>1.4885812538576841E-2</v>
      </c>
      <c r="X188" s="34">
        <f>Table1[[#This Row],['#MYR 2021
Final method
(Idleb no-data)]]</f>
        <v>416.14909090909089</v>
      </c>
      <c r="Y188" s="35">
        <f>Table1[[#This Row],[At-Risk FI PIN]]</f>
        <v>181.5080913799994</v>
      </c>
      <c r="Z188" s="36">
        <f>Table1[[#This Row],[Acute PIN 2021]]+Table1[[#This Row],[At-risk PIN 2021
(as Per HNO 2021 - No Change)]]</f>
        <v>597.65718228909031</v>
      </c>
    </row>
    <row r="189" spans="1:26" x14ac:dyDescent="0.45">
      <c r="A189" s="1" t="s">
        <v>369</v>
      </c>
      <c r="B189" s="1" t="s">
        <v>369</v>
      </c>
      <c r="C189" s="1" t="s">
        <v>379</v>
      </c>
      <c r="D189" s="7" t="s">
        <v>162</v>
      </c>
      <c r="E189" s="1" t="s">
        <v>380</v>
      </c>
      <c r="F189" s="2">
        <v>16609</v>
      </c>
      <c r="G189" s="11">
        <v>6809.6900000000005</v>
      </c>
      <c r="H189" s="11">
        <v>521.40482369551114</v>
      </c>
      <c r="I189">
        <v>3</v>
      </c>
      <c r="J189" s="12">
        <v>7331.0948236955119</v>
      </c>
      <c r="K189" s="12">
        <v>17930</v>
      </c>
      <c r="L189" s="12">
        <v>16609</v>
      </c>
      <c r="M189" s="12">
        <v>1321</v>
      </c>
      <c r="N189" s="12">
        <v>0</v>
      </c>
      <c r="O189" s="12">
        <v>0</v>
      </c>
      <c r="P189" s="12">
        <v>0</v>
      </c>
      <c r="Q189" s="12">
        <v>7709.9000000000005</v>
      </c>
      <c r="R189" s="17">
        <v>0.43000000000000005</v>
      </c>
      <c r="S189" s="17">
        <v>0.43000000000000005</v>
      </c>
      <c r="T189" s="12">
        <v>6809.6900000000005</v>
      </c>
      <c r="U189" s="17">
        <v>0.41000000000000003</v>
      </c>
      <c r="V189" s="12">
        <v>900.21</v>
      </c>
      <c r="W189" s="17">
        <v>5.0206915783602903E-2</v>
      </c>
      <c r="X189" s="34">
        <f>Table1[[#This Row],['#MYR 2021
Final method
(Idleb no-data)]]</f>
        <v>7709.9000000000005</v>
      </c>
      <c r="Y189" s="35">
        <f>Table1[[#This Row],[At-Risk FI PIN]]</f>
        <v>521.40482369551114</v>
      </c>
      <c r="Z189" s="36">
        <f>Table1[[#This Row],[Acute PIN 2021]]+Table1[[#This Row],[At-risk PIN 2021
(as Per HNO 2021 - No Change)]]</f>
        <v>8231.304823695511</v>
      </c>
    </row>
    <row r="190" spans="1:26" x14ac:dyDescent="0.45">
      <c r="A190" s="1" t="s">
        <v>369</v>
      </c>
      <c r="B190" s="1" t="s">
        <v>369</v>
      </c>
      <c r="C190" s="1" t="s">
        <v>381</v>
      </c>
      <c r="D190" s="1" t="s">
        <v>162</v>
      </c>
      <c r="E190" s="1" t="s">
        <v>382</v>
      </c>
      <c r="F190" s="2">
        <v>0</v>
      </c>
      <c r="G190" s="11">
        <v>0</v>
      </c>
      <c r="H190" s="11">
        <v>0</v>
      </c>
      <c r="I190">
        <v>3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7" t="s">
        <v>578</v>
      </c>
      <c r="S190" s="17" t="s">
        <v>578</v>
      </c>
      <c r="T190" s="12">
        <v>0</v>
      </c>
      <c r="U190" s="17" t="s">
        <v>578</v>
      </c>
      <c r="V190" s="12">
        <v>0</v>
      </c>
      <c r="W190" s="17" t="s">
        <v>578</v>
      </c>
      <c r="X190" s="34">
        <f>Table1[[#This Row],['#MYR 2021
Final method
(Idleb no-data)]]</f>
        <v>0</v>
      </c>
      <c r="Y190" s="35">
        <f>Table1[[#This Row],[At-Risk FI PIN]]</f>
        <v>0</v>
      </c>
      <c r="Z190" s="36">
        <f>Table1[[#This Row],[Acute PIN 2021]]+Table1[[#This Row],[At-risk PIN 2021
(as Per HNO 2021 - No Change)]]</f>
        <v>0</v>
      </c>
    </row>
    <row r="191" spans="1:26" x14ac:dyDescent="0.45">
      <c r="A191" s="1" t="s">
        <v>369</v>
      </c>
      <c r="B191" s="1" t="s">
        <v>383</v>
      </c>
      <c r="C191" s="1" t="s">
        <v>383</v>
      </c>
      <c r="D191" s="7" t="s">
        <v>162</v>
      </c>
      <c r="E191" s="1" t="s">
        <v>384</v>
      </c>
      <c r="F191" s="2">
        <v>76062</v>
      </c>
      <c r="G191" s="11">
        <v>38831.652631578938</v>
      </c>
      <c r="H191" s="11">
        <v>5026.9630225753281</v>
      </c>
      <c r="I191">
        <v>4</v>
      </c>
      <c r="J191" s="12">
        <v>43858.615654154266</v>
      </c>
      <c r="K191" s="12">
        <v>92175</v>
      </c>
      <c r="L191" s="12">
        <v>76062</v>
      </c>
      <c r="M191" s="12">
        <v>16113</v>
      </c>
      <c r="N191" s="12">
        <v>0</v>
      </c>
      <c r="O191" s="12">
        <v>0</v>
      </c>
      <c r="P191" s="12">
        <v>0</v>
      </c>
      <c r="Q191" s="12">
        <v>48901.263157894733</v>
      </c>
      <c r="R191" s="17">
        <v>0.53052631578947362</v>
      </c>
      <c r="S191" s="17">
        <v>0.53052631578947362</v>
      </c>
      <c r="T191" s="12">
        <v>38831.652631578938</v>
      </c>
      <c r="U191" s="17">
        <v>0.51052631578947361</v>
      </c>
      <c r="V191" s="12">
        <v>10069.610526315795</v>
      </c>
      <c r="W191" s="17">
        <v>0.10924448631750253</v>
      </c>
      <c r="X191" s="34">
        <f>Table1[[#This Row],['#MYR 2021
Final method
(Idleb no-data)]]</f>
        <v>48901.263157894733</v>
      </c>
      <c r="Y191" s="35">
        <f>Table1[[#This Row],[At-Risk FI PIN]]</f>
        <v>5026.9630225753281</v>
      </c>
      <c r="Z191" s="36">
        <f>Table1[[#This Row],[Acute PIN 2021]]+Table1[[#This Row],[At-risk PIN 2021
(as Per HNO 2021 - No Change)]]</f>
        <v>53928.226180470061</v>
      </c>
    </row>
    <row r="192" spans="1:26" x14ac:dyDescent="0.45">
      <c r="A192" s="1" t="s">
        <v>369</v>
      </c>
      <c r="B192" s="1" t="s">
        <v>383</v>
      </c>
      <c r="C192" s="1" t="s">
        <v>385</v>
      </c>
      <c r="D192" s="1" t="s">
        <v>162</v>
      </c>
      <c r="E192" s="1" t="s">
        <v>386</v>
      </c>
      <c r="F192" s="2">
        <v>14325</v>
      </c>
      <c r="G192" s="11">
        <v>8165.2500000000009</v>
      </c>
      <c r="H192" s="11">
        <v>449.70341979879566</v>
      </c>
      <c r="I192">
        <v>4</v>
      </c>
      <c r="J192" s="12">
        <v>8614.9534197987959</v>
      </c>
      <c r="K192" s="12">
        <v>14576</v>
      </c>
      <c r="L192" s="12">
        <v>14325</v>
      </c>
      <c r="M192" s="12">
        <v>251</v>
      </c>
      <c r="N192" s="12">
        <v>0</v>
      </c>
      <c r="O192" s="12">
        <v>0</v>
      </c>
      <c r="P192" s="12">
        <v>0</v>
      </c>
      <c r="Q192" s="12">
        <v>8599.840000000002</v>
      </c>
      <c r="R192" s="17">
        <v>0.59000000000000008</v>
      </c>
      <c r="S192" s="17">
        <v>0.59000000000000008</v>
      </c>
      <c r="T192" s="12">
        <v>8165.2500000000009</v>
      </c>
      <c r="U192" s="17">
        <v>0.57000000000000006</v>
      </c>
      <c r="V192" s="12">
        <v>434.59000000000106</v>
      </c>
      <c r="W192" s="17">
        <v>2.9815450054884816E-2</v>
      </c>
      <c r="X192" s="34">
        <f>Table1[[#This Row],['#MYR 2021
Final method
(Idleb no-data)]]</f>
        <v>8599.840000000002</v>
      </c>
      <c r="Y192" s="35">
        <f>Table1[[#This Row],[At-Risk FI PIN]]</f>
        <v>449.70341979879566</v>
      </c>
      <c r="Z192" s="36">
        <f>Table1[[#This Row],[Acute PIN 2021]]+Table1[[#This Row],[At-risk PIN 2021
(as Per HNO 2021 - No Change)]]</f>
        <v>9049.5434197987979</v>
      </c>
    </row>
    <row r="193" spans="1:26" x14ac:dyDescent="0.45">
      <c r="A193" s="1" t="s">
        <v>369</v>
      </c>
      <c r="B193" s="1" t="s">
        <v>383</v>
      </c>
      <c r="C193" s="1" t="s">
        <v>387</v>
      </c>
      <c r="D193" s="7" t="s">
        <v>162</v>
      </c>
      <c r="E193" s="1" t="s">
        <v>388</v>
      </c>
      <c r="F193" s="2">
        <v>26452</v>
      </c>
      <c r="G193" s="11">
        <v>9699.0666666666657</v>
      </c>
      <c r="H193" s="11">
        <v>1845.3449463669176</v>
      </c>
      <c r="I193">
        <v>3</v>
      </c>
      <c r="J193" s="12">
        <v>11544.411613033582</v>
      </c>
      <c r="K193" s="12">
        <v>28911</v>
      </c>
      <c r="L193" s="12">
        <v>26452</v>
      </c>
      <c r="M193" s="12">
        <v>2459</v>
      </c>
      <c r="N193" s="12">
        <v>0</v>
      </c>
      <c r="O193" s="12">
        <v>0</v>
      </c>
      <c r="P193" s="12">
        <v>0</v>
      </c>
      <c r="Q193" s="12">
        <v>11178.92</v>
      </c>
      <c r="R193" s="17">
        <v>0.38666666666666666</v>
      </c>
      <c r="S193" s="17">
        <v>0.38666666666666666</v>
      </c>
      <c r="T193" s="12">
        <v>9699.0666666666657</v>
      </c>
      <c r="U193" s="17">
        <v>0.36666666666666664</v>
      </c>
      <c r="V193" s="12">
        <v>1479.8533333333344</v>
      </c>
      <c r="W193" s="17">
        <v>5.1186514936644681E-2</v>
      </c>
      <c r="X193" s="34">
        <f>Table1[[#This Row],['#MYR 2021
Final method
(Idleb no-data)]]</f>
        <v>11178.92</v>
      </c>
      <c r="Y193" s="35">
        <f>Table1[[#This Row],[At-Risk FI PIN]]</f>
        <v>1845.3449463669176</v>
      </c>
      <c r="Z193" s="36">
        <f>Table1[[#This Row],[Acute PIN 2021]]+Table1[[#This Row],[At-risk PIN 2021
(as Per HNO 2021 - No Change)]]</f>
        <v>13024.264946366919</v>
      </c>
    </row>
    <row r="194" spans="1:26" x14ac:dyDescent="0.45">
      <c r="A194" s="1" t="s">
        <v>369</v>
      </c>
      <c r="B194" s="1" t="s">
        <v>383</v>
      </c>
      <c r="C194" s="1" t="s">
        <v>389</v>
      </c>
      <c r="D194" s="1" t="s">
        <v>162</v>
      </c>
      <c r="E194" s="1" t="s">
        <v>390</v>
      </c>
      <c r="F194" s="2">
        <v>12241</v>
      </c>
      <c r="G194" s="11">
        <v>6231.7818181818175</v>
      </c>
      <c r="H194" s="11">
        <v>1863.1786554151549</v>
      </c>
      <c r="I194">
        <v>4</v>
      </c>
      <c r="J194" s="12">
        <v>8094.9604735969724</v>
      </c>
      <c r="K194" s="12">
        <v>12696</v>
      </c>
      <c r="L194" s="12">
        <v>12241</v>
      </c>
      <c r="M194" s="12">
        <v>455</v>
      </c>
      <c r="N194" s="12">
        <v>0</v>
      </c>
      <c r="O194" s="12">
        <v>0</v>
      </c>
      <c r="P194" s="12">
        <v>0</v>
      </c>
      <c r="Q194" s="12">
        <v>6717.3381818181815</v>
      </c>
      <c r="R194" s="17">
        <v>0.52909090909090906</v>
      </c>
      <c r="S194" s="17">
        <v>0.52909090909090906</v>
      </c>
      <c r="T194" s="12">
        <v>6231.7818181818175</v>
      </c>
      <c r="U194" s="17">
        <v>0.50909090909090904</v>
      </c>
      <c r="V194" s="12">
        <v>485.55636363636404</v>
      </c>
      <c r="W194" s="17">
        <v>3.8244830154092947E-2</v>
      </c>
      <c r="X194" s="34">
        <f>Table1[[#This Row],['#MYR 2021
Final method
(Idleb no-data)]]</f>
        <v>6717.3381818181815</v>
      </c>
      <c r="Y194" s="35">
        <f>Table1[[#This Row],[At-Risk FI PIN]]</f>
        <v>1863.1786554151549</v>
      </c>
      <c r="Z194" s="36">
        <f>Table1[[#This Row],[Acute PIN 2021]]+Table1[[#This Row],[At-risk PIN 2021
(as Per HNO 2021 - No Change)]]</f>
        <v>8580.5168372333355</v>
      </c>
    </row>
    <row r="195" spans="1:26" x14ac:dyDescent="0.45">
      <c r="A195" s="1" t="s">
        <v>369</v>
      </c>
      <c r="B195" s="1" t="s">
        <v>383</v>
      </c>
      <c r="C195" s="1" t="s">
        <v>391</v>
      </c>
      <c r="D195" s="7" t="s">
        <v>162</v>
      </c>
      <c r="E195" s="1" t="s">
        <v>392</v>
      </c>
      <c r="F195" s="2">
        <v>11764</v>
      </c>
      <c r="G195" s="11">
        <v>6309.7818181818184</v>
      </c>
      <c r="H195" s="11">
        <v>559.55481839473612</v>
      </c>
      <c r="I195">
        <v>4</v>
      </c>
      <c r="J195" s="12">
        <v>6869.3366365765542</v>
      </c>
      <c r="K195" s="12">
        <v>12049</v>
      </c>
      <c r="L195" s="12">
        <v>11764</v>
      </c>
      <c r="M195" s="12">
        <v>285</v>
      </c>
      <c r="N195" s="12">
        <v>0</v>
      </c>
      <c r="O195" s="12">
        <v>0</v>
      </c>
      <c r="P195" s="12">
        <v>0</v>
      </c>
      <c r="Q195" s="12">
        <v>6703.6254545454549</v>
      </c>
      <c r="R195" s="17">
        <v>0.55636363636363639</v>
      </c>
      <c r="S195" s="17">
        <v>0.55636363636363639</v>
      </c>
      <c r="T195" s="12">
        <v>6309.7818181818184</v>
      </c>
      <c r="U195" s="17">
        <v>0.53636363636363638</v>
      </c>
      <c r="V195" s="12">
        <v>393.84363636363651</v>
      </c>
      <c r="W195" s="17">
        <v>3.2686831800451198E-2</v>
      </c>
      <c r="X195" s="34">
        <f>Table1[[#This Row],['#MYR 2021
Final method
(Idleb no-data)]]</f>
        <v>6703.6254545454549</v>
      </c>
      <c r="Y195" s="35">
        <f>Table1[[#This Row],[At-Risk FI PIN]]</f>
        <v>559.55481839473612</v>
      </c>
      <c r="Z195" s="36">
        <f>Table1[[#This Row],[Acute PIN 2021]]+Table1[[#This Row],[At-risk PIN 2021
(as Per HNO 2021 - No Change)]]</f>
        <v>7263.1802729401907</v>
      </c>
    </row>
    <row r="196" spans="1:26" x14ac:dyDescent="0.45">
      <c r="A196" s="1" t="s">
        <v>369</v>
      </c>
      <c r="B196" s="1" t="s">
        <v>383</v>
      </c>
      <c r="C196" s="1" t="s">
        <v>393</v>
      </c>
      <c r="D196" s="1" t="s">
        <v>162</v>
      </c>
      <c r="E196" s="1" t="s">
        <v>394</v>
      </c>
      <c r="F196" s="2">
        <v>10867</v>
      </c>
      <c r="G196" s="11">
        <v>5216.1600000000008</v>
      </c>
      <c r="H196" s="11">
        <v>454.86232115914015</v>
      </c>
      <c r="I196">
        <v>3</v>
      </c>
      <c r="J196" s="12">
        <v>5671.022321159141</v>
      </c>
      <c r="K196" s="12">
        <v>11101</v>
      </c>
      <c r="L196" s="12">
        <v>10867</v>
      </c>
      <c r="M196" s="12">
        <v>234</v>
      </c>
      <c r="N196" s="12">
        <v>0</v>
      </c>
      <c r="O196" s="12">
        <v>0</v>
      </c>
      <c r="P196" s="12">
        <v>0</v>
      </c>
      <c r="Q196" s="12">
        <v>5550.5000000000009</v>
      </c>
      <c r="R196" s="17">
        <v>0.50000000000000011</v>
      </c>
      <c r="S196" s="17">
        <v>0.50000000000000011</v>
      </c>
      <c r="T196" s="12">
        <v>5216.1600000000008</v>
      </c>
      <c r="U196" s="17">
        <v>0.48000000000000009</v>
      </c>
      <c r="V196" s="12">
        <v>334.34000000000015</v>
      </c>
      <c r="W196" s="17">
        <v>3.0118007386721931E-2</v>
      </c>
      <c r="X196" s="34">
        <f>Table1[[#This Row],['#MYR 2021
Final method
(Idleb no-data)]]</f>
        <v>5550.5000000000009</v>
      </c>
      <c r="Y196" s="35">
        <f>Table1[[#This Row],[At-Risk FI PIN]]</f>
        <v>454.86232115914015</v>
      </c>
      <c r="Z196" s="36">
        <f>Table1[[#This Row],[Acute PIN 2021]]+Table1[[#This Row],[At-risk PIN 2021
(as Per HNO 2021 - No Change)]]</f>
        <v>6005.3623211591412</v>
      </c>
    </row>
    <row r="197" spans="1:26" x14ac:dyDescent="0.45">
      <c r="A197" s="1" t="s">
        <v>369</v>
      </c>
      <c r="B197" s="1" t="s">
        <v>395</v>
      </c>
      <c r="C197" s="1" t="s">
        <v>395</v>
      </c>
      <c r="D197" s="7" t="s">
        <v>162</v>
      </c>
      <c r="E197" s="1" t="s">
        <v>396</v>
      </c>
      <c r="F197" s="2">
        <v>14437</v>
      </c>
      <c r="G197" s="11">
        <v>6641.0199999999995</v>
      </c>
      <c r="H197" s="11">
        <v>1057.511993052856</v>
      </c>
      <c r="I197">
        <v>3</v>
      </c>
      <c r="J197" s="12">
        <v>7698.5319930528558</v>
      </c>
      <c r="K197" s="12">
        <v>16060</v>
      </c>
      <c r="L197" s="12">
        <v>14437</v>
      </c>
      <c r="M197" s="12">
        <v>1623</v>
      </c>
      <c r="N197" s="12">
        <v>0</v>
      </c>
      <c r="O197" s="12">
        <v>0</v>
      </c>
      <c r="P197" s="12">
        <v>0</v>
      </c>
      <c r="Q197" s="12">
        <v>7708.7999999999993</v>
      </c>
      <c r="R197" s="17">
        <v>0.48</v>
      </c>
      <c r="S197" s="17">
        <v>0.48</v>
      </c>
      <c r="T197" s="12">
        <v>6641.0199999999995</v>
      </c>
      <c r="U197" s="17">
        <v>0.45999999999999996</v>
      </c>
      <c r="V197" s="12">
        <v>1067.7799999999997</v>
      </c>
      <c r="W197" s="17">
        <v>6.6486924034869221E-2</v>
      </c>
      <c r="X197" s="34">
        <f>Table1[[#This Row],['#MYR 2021
Final method
(Idleb no-data)]]</f>
        <v>7708.7999999999993</v>
      </c>
      <c r="Y197" s="35">
        <f>Table1[[#This Row],[At-Risk FI PIN]]</f>
        <v>1057.511993052856</v>
      </c>
      <c r="Z197" s="36">
        <f>Table1[[#This Row],[Acute PIN 2021]]+Table1[[#This Row],[At-risk PIN 2021
(as Per HNO 2021 - No Change)]]</f>
        <v>8766.3119930528555</v>
      </c>
    </row>
    <row r="198" spans="1:26" x14ac:dyDescent="0.45">
      <c r="A198" s="1" t="s">
        <v>369</v>
      </c>
      <c r="B198" s="1" t="s">
        <v>395</v>
      </c>
      <c r="C198" s="1" t="s">
        <v>397</v>
      </c>
      <c r="D198" s="1" t="s">
        <v>162</v>
      </c>
      <c r="E198" s="1" t="s">
        <v>398</v>
      </c>
      <c r="F198" s="2">
        <v>7265</v>
      </c>
      <c r="G198" s="11">
        <v>5448.75</v>
      </c>
      <c r="H198" s="11">
        <v>456.13896612052361</v>
      </c>
      <c r="I198">
        <v>4</v>
      </c>
      <c r="J198" s="12">
        <v>5904.8889661205239</v>
      </c>
      <c r="K198" s="12">
        <v>7617</v>
      </c>
      <c r="L198" s="12">
        <v>7265</v>
      </c>
      <c r="M198" s="12">
        <v>352</v>
      </c>
      <c r="N198" s="12">
        <v>0</v>
      </c>
      <c r="O198" s="12">
        <v>0</v>
      </c>
      <c r="P198" s="12">
        <v>0</v>
      </c>
      <c r="Q198" s="12">
        <v>5865.09</v>
      </c>
      <c r="R198" s="17">
        <v>0.77</v>
      </c>
      <c r="S198" s="17">
        <v>0.77</v>
      </c>
      <c r="T198" s="12">
        <v>5448.75</v>
      </c>
      <c r="U198" s="17">
        <v>0.75</v>
      </c>
      <c r="V198" s="12">
        <v>416.34000000000015</v>
      </c>
      <c r="W198" s="17">
        <v>5.4659314690823177E-2</v>
      </c>
      <c r="X198" s="34">
        <f>Table1[[#This Row],['#MYR 2021
Final method
(Idleb no-data)]]</f>
        <v>5865.09</v>
      </c>
      <c r="Y198" s="35">
        <f>Table1[[#This Row],[At-Risk FI PIN]]</f>
        <v>456.13896612052361</v>
      </c>
      <c r="Z198" s="36">
        <f>Table1[[#This Row],[Acute PIN 2021]]+Table1[[#This Row],[At-risk PIN 2021
(as Per HNO 2021 - No Change)]]</f>
        <v>6321.2289661205241</v>
      </c>
    </row>
    <row r="199" spans="1:26" x14ac:dyDescent="0.45">
      <c r="A199" s="1" t="s">
        <v>369</v>
      </c>
      <c r="B199" s="1" t="s">
        <v>395</v>
      </c>
      <c r="C199" s="1" t="s">
        <v>399</v>
      </c>
      <c r="D199" s="7" t="s">
        <v>162</v>
      </c>
      <c r="E199" s="1" t="s">
        <v>400</v>
      </c>
      <c r="F199" s="2">
        <v>4706</v>
      </c>
      <c r="G199" s="11">
        <v>4235.4000000000005</v>
      </c>
      <c r="H199" s="11">
        <v>109.43335497760364</v>
      </c>
      <c r="I199">
        <v>4</v>
      </c>
      <c r="J199" s="12">
        <v>4344.8333549776044</v>
      </c>
      <c r="K199" s="12">
        <v>4830</v>
      </c>
      <c r="L199" s="12">
        <v>4706</v>
      </c>
      <c r="M199" s="12">
        <v>124</v>
      </c>
      <c r="N199" s="12">
        <v>0</v>
      </c>
      <c r="O199" s="12">
        <v>0</v>
      </c>
      <c r="P199" s="12">
        <v>0</v>
      </c>
      <c r="Q199" s="12">
        <v>4443.6000000000004</v>
      </c>
      <c r="R199" s="17">
        <v>0.92</v>
      </c>
      <c r="S199" s="17">
        <v>0.92</v>
      </c>
      <c r="T199" s="12">
        <v>4235.4000000000005</v>
      </c>
      <c r="U199" s="17">
        <v>0.90000000000000013</v>
      </c>
      <c r="V199" s="12">
        <v>208.19999999999982</v>
      </c>
      <c r="W199" s="17">
        <v>4.3105590062111766E-2</v>
      </c>
      <c r="X199" s="34">
        <f>Table1[[#This Row],['#MYR 2021
Final method
(Idleb no-data)]]</f>
        <v>4443.6000000000004</v>
      </c>
      <c r="Y199" s="35">
        <f>Table1[[#This Row],[At-Risk FI PIN]]</f>
        <v>109.43335497760364</v>
      </c>
      <c r="Z199" s="36">
        <f>Table1[[#This Row],[Acute PIN 2021]]+Table1[[#This Row],[At-risk PIN 2021
(as Per HNO 2021 - No Change)]]</f>
        <v>4553.0333549776042</v>
      </c>
    </row>
    <row r="200" spans="1:26" x14ac:dyDescent="0.45">
      <c r="A200" s="1" t="s">
        <v>369</v>
      </c>
      <c r="B200" s="1" t="s">
        <v>395</v>
      </c>
      <c r="C200" s="1" t="s">
        <v>401</v>
      </c>
      <c r="D200" s="1" t="s">
        <v>162</v>
      </c>
      <c r="E200" s="1" t="s">
        <v>402</v>
      </c>
      <c r="F200" s="2">
        <v>1313</v>
      </c>
      <c r="G200" s="11">
        <v>825.3142857142858</v>
      </c>
      <c r="H200" s="11">
        <v>19.628042556164505</v>
      </c>
      <c r="I200">
        <v>4</v>
      </c>
      <c r="J200" s="12">
        <v>844.94232827045028</v>
      </c>
      <c r="K200" s="12">
        <v>1359</v>
      </c>
      <c r="L200" s="12">
        <v>1313</v>
      </c>
      <c r="M200" s="12">
        <v>46</v>
      </c>
      <c r="N200" s="12">
        <v>0</v>
      </c>
      <c r="O200" s="12">
        <v>0</v>
      </c>
      <c r="P200" s="12">
        <v>0</v>
      </c>
      <c r="Q200" s="12">
        <v>881.40857142857158</v>
      </c>
      <c r="R200" s="17">
        <v>0.64857142857142869</v>
      </c>
      <c r="S200" s="17">
        <v>0.64857142857142869</v>
      </c>
      <c r="T200" s="12">
        <v>825.3142857142858</v>
      </c>
      <c r="U200" s="17">
        <v>0.62857142857142867</v>
      </c>
      <c r="V200" s="12">
        <v>56.094285714285775</v>
      </c>
      <c r="W200" s="17">
        <v>4.1276148428466351E-2</v>
      </c>
      <c r="X200" s="34">
        <f>Table1[[#This Row],['#MYR 2021
Final method
(Idleb no-data)]]</f>
        <v>881.40857142857158</v>
      </c>
      <c r="Y200" s="35">
        <f>Table1[[#This Row],[At-Risk FI PIN]]</f>
        <v>19.628042556164505</v>
      </c>
      <c r="Z200" s="36">
        <f>Table1[[#This Row],[Acute PIN 2021]]+Table1[[#This Row],[At-risk PIN 2021
(as Per HNO 2021 - No Change)]]</f>
        <v>901.03661398473605</v>
      </c>
    </row>
    <row r="201" spans="1:26" x14ac:dyDescent="0.45">
      <c r="A201" s="1" t="s">
        <v>369</v>
      </c>
      <c r="B201" s="1" t="s">
        <v>395</v>
      </c>
      <c r="C201" s="1" t="s">
        <v>403</v>
      </c>
      <c r="D201" s="7" t="s">
        <v>162</v>
      </c>
      <c r="E201" s="1" t="s">
        <v>404</v>
      </c>
      <c r="F201" s="2">
        <v>10327</v>
      </c>
      <c r="G201" s="11">
        <v>4130.8</v>
      </c>
      <c r="H201" s="11">
        <v>540.3242834510952</v>
      </c>
      <c r="I201">
        <v>3</v>
      </c>
      <c r="J201" s="12">
        <v>4671.1242834510958</v>
      </c>
      <c r="K201" s="12">
        <v>10560</v>
      </c>
      <c r="L201" s="12">
        <v>10327</v>
      </c>
      <c r="M201" s="12">
        <v>233</v>
      </c>
      <c r="N201" s="12">
        <v>0</v>
      </c>
      <c r="O201" s="12">
        <v>0</v>
      </c>
      <c r="P201" s="12">
        <v>0</v>
      </c>
      <c r="Q201" s="12">
        <v>4435.2000000000007</v>
      </c>
      <c r="R201" s="17">
        <v>0.4200000000000001</v>
      </c>
      <c r="S201" s="17">
        <v>0.4200000000000001</v>
      </c>
      <c r="T201" s="12">
        <v>4130.8</v>
      </c>
      <c r="U201" s="17">
        <v>0.4</v>
      </c>
      <c r="V201" s="12">
        <v>304.40000000000055</v>
      </c>
      <c r="W201" s="17">
        <v>2.8825757575757626E-2</v>
      </c>
      <c r="X201" s="34">
        <f>Table1[[#This Row],['#MYR 2021
Final method
(Idleb no-data)]]</f>
        <v>4435.2000000000007</v>
      </c>
      <c r="Y201" s="35">
        <f>Table1[[#This Row],[At-Risk FI PIN]]</f>
        <v>540.3242834510952</v>
      </c>
      <c r="Z201" s="36">
        <f>Table1[[#This Row],[Acute PIN 2021]]+Table1[[#This Row],[At-risk PIN 2021
(as Per HNO 2021 - No Change)]]</f>
        <v>4975.5242834510955</v>
      </c>
    </row>
    <row r="202" spans="1:26" x14ac:dyDescent="0.45">
      <c r="A202" s="1" t="s">
        <v>369</v>
      </c>
      <c r="B202" s="1" t="s">
        <v>405</v>
      </c>
      <c r="C202" s="1" t="s">
        <v>405</v>
      </c>
      <c r="D202" s="1" t="s">
        <v>162</v>
      </c>
      <c r="E202" s="1" t="s">
        <v>406</v>
      </c>
      <c r="F202" s="2">
        <v>42838</v>
      </c>
      <c r="G202" s="11">
        <v>28558.666666666664</v>
      </c>
      <c r="H202" s="11">
        <v>2614.9072267090492</v>
      </c>
      <c r="I202">
        <v>4</v>
      </c>
      <c r="J202" s="12">
        <v>31173.573893375713</v>
      </c>
      <c r="K202" s="12">
        <v>44292</v>
      </c>
      <c r="L202" s="12">
        <v>42838</v>
      </c>
      <c r="M202" s="12">
        <v>1454</v>
      </c>
      <c r="N202" s="12">
        <v>0</v>
      </c>
      <c r="O202" s="12">
        <v>0</v>
      </c>
      <c r="P202" s="12">
        <v>0</v>
      </c>
      <c r="Q202" s="12">
        <v>30413.84</v>
      </c>
      <c r="R202" s="17">
        <v>0.68666666666666665</v>
      </c>
      <c r="S202" s="17">
        <v>0.68666666666666665</v>
      </c>
      <c r="T202" s="12">
        <v>28558.666666666664</v>
      </c>
      <c r="U202" s="17">
        <v>0.66666666666666663</v>
      </c>
      <c r="V202" s="12">
        <v>1855.1733333333359</v>
      </c>
      <c r="W202" s="17">
        <v>4.1885065775610401E-2</v>
      </c>
      <c r="X202" s="34">
        <f>Table1[[#This Row],['#MYR 2021
Final method
(Idleb no-data)]]</f>
        <v>30413.84</v>
      </c>
      <c r="Y202" s="35">
        <f>Table1[[#This Row],[At-Risk FI PIN]]</f>
        <v>2614.9072267090492</v>
      </c>
      <c r="Z202" s="36">
        <f>Table1[[#This Row],[Acute PIN 2021]]+Table1[[#This Row],[At-risk PIN 2021
(as Per HNO 2021 - No Change)]]</f>
        <v>33028.747226709049</v>
      </c>
    </row>
    <row r="203" spans="1:26" x14ac:dyDescent="0.45">
      <c r="A203" s="1" t="s">
        <v>369</v>
      </c>
      <c r="B203" s="1" t="s">
        <v>405</v>
      </c>
      <c r="C203" s="1" t="s">
        <v>407</v>
      </c>
      <c r="D203" s="7" t="s">
        <v>162</v>
      </c>
      <c r="E203" s="1" t="s">
        <v>408</v>
      </c>
      <c r="F203" s="2">
        <v>6320</v>
      </c>
      <c r="G203" s="11">
        <v>3370.6666666666665</v>
      </c>
      <c r="H203" s="11">
        <v>661.3439472084674</v>
      </c>
      <c r="I203">
        <v>4</v>
      </c>
      <c r="J203" s="12">
        <v>4032.0106138751339</v>
      </c>
      <c r="K203" s="12">
        <v>6548</v>
      </c>
      <c r="L203" s="12">
        <v>6320</v>
      </c>
      <c r="M203" s="12">
        <v>228</v>
      </c>
      <c r="N203" s="12">
        <v>0</v>
      </c>
      <c r="O203" s="12">
        <v>0</v>
      </c>
      <c r="P203" s="12">
        <v>0</v>
      </c>
      <c r="Q203" s="12">
        <v>3623.2266666666669</v>
      </c>
      <c r="R203" s="17">
        <v>0.55333333333333334</v>
      </c>
      <c r="S203" s="17">
        <v>0.55333333333333334</v>
      </c>
      <c r="T203" s="12">
        <v>3370.6666666666665</v>
      </c>
      <c r="U203" s="17">
        <v>0.53333333333333333</v>
      </c>
      <c r="V203" s="12">
        <v>252.5600000000004</v>
      </c>
      <c r="W203" s="17">
        <v>3.857055589492981E-2</v>
      </c>
      <c r="X203" s="34">
        <f>Table1[[#This Row],['#MYR 2021
Final method
(Idleb no-data)]]</f>
        <v>3623.2266666666669</v>
      </c>
      <c r="Y203" s="35">
        <f>Table1[[#This Row],[At-Risk FI PIN]]</f>
        <v>661.3439472084674</v>
      </c>
      <c r="Z203" s="36">
        <f>Table1[[#This Row],[Acute PIN 2021]]+Table1[[#This Row],[At-risk PIN 2021
(as Per HNO 2021 - No Change)]]</f>
        <v>4284.5706138751339</v>
      </c>
    </row>
    <row r="204" spans="1:26" x14ac:dyDescent="0.45">
      <c r="A204" s="1" t="s">
        <v>369</v>
      </c>
      <c r="B204" s="1" t="s">
        <v>405</v>
      </c>
      <c r="C204" s="1" t="s">
        <v>409</v>
      </c>
      <c r="D204" s="1" t="s">
        <v>162</v>
      </c>
      <c r="E204" s="1" t="s">
        <v>410</v>
      </c>
      <c r="F204" s="2">
        <v>17693</v>
      </c>
      <c r="G204" s="11">
        <v>10969.66</v>
      </c>
      <c r="H204" s="11">
        <v>1110.8694738569061</v>
      </c>
      <c r="I204">
        <v>4</v>
      </c>
      <c r="J204" s="12">
        <v>12080.529473856906</v>
      </c>
      <c r="K204" s="12">
        <v>18265</v>
      </c>
      <c r="L204" s="12">
        <v>17693</v>
      </c>
      <c r="M204" s="12">
        <v>572</v>
      </c>
      <c r="N204" s="12">
        <v>0</v>
      </c>
      <c r="O204" s="12">
        <v>0</v>
      </c>
      <c r="P204" s="12">
        <v>0</v>
      </c>
      <c r="Q204" s="12">
        <v>11689.6</v>
      </c>
      <c r="R204" s="17">
        <v>0.64</v>
      </c>
      <c r="S204" s="17">
        <v>0.64</v>
      </c>
      <c r="T204" s="12">
        <v>10969.66</v>
      </c>
      <c r="U204" s="17">
        <v>0.62</v>
      </c>
      <c r="V204" s="12">
        <v>719.94000000000051</v>
      </c>
      <c r="W204" s="17">
        <v>3.9416370106761592E-2</v>
      </c>
      <c r="X204" s="34">
        <f>Table1[[#This Row],['#MYR 2021
Final method
(Idleb no-data)]]</f>
        <v>11689.6</v>
      </c>
      <c r="Y204" s="35">
        <f>Table1[[#This Row],[At-Risk FI PIN]]</f>
        <v>1110.8694738569061</v>
      </c>
      <c r="Z204" s="36">
        <f>Table1[[#This Row],[Acute PIN 2021]]+Table1[[#This Row],[At-risk PIN 2021
(as Per HNO 2021 - No Change)]]</f>
        <v>12800.469473856907</v>
      </c>
    </row>
    <row r="205" spans="1:26" x14ac:dyDescent="0.45">
      <c r="A205" s="1" t="s">
        <v>369</v>
      </c>
      <c r="B205" s="1" t="s">
        <v>405</v>
      </c>
      <c r="C205" s="1" t="s">
        <v>411</v>
      </c>
      <c r="D205" s="7" t="s">
        <v>162</v>
      </c>
      <c r="E205" s="1" t="s">
        <v>412</v>
      </c>
      <c r="F205" s="2">
        <v>6601</v>
      </c>
      <c r="G205" s="11">
        <v>5544.84</v>
      </c>
      <c r="H205" s="11">
        <v>138.149727706427</v>
      </c>
      <c r="I205">
        <v>4</v>
      </c>
      <c r="J205" s="12">
        <v>5682.9897277064274</v>
      </c>
      <c r="K205" s="12">
        <v>6888</v>
      </c>
      <c r="L205" s="12">
        <v>6601</v>
      </c>
      <c r="M205" s="12">
        <v>287</v>
      </c>
      <c r="N205" s="12">
        <v>0</v>
      </c>
      <c r="O205" s="12">
        <v>0</v>
      </c>
      <c r="P205" s="12">
        <v>0</v>
      </c>
      <c r="Q205" s="12">
        <v>5923.68</v>
      </c>
      <c r="R205" s="17">
        <v>0.8600000000000001</v>
      </c>
      <c r="S205" s="17">
        <v>0.8600000000000001</v>
      </c>
      <c r="T205" s="12">
        <v>5544.84</v>
      </c>
      <c r="U205" s="17">
        <v>0.84</v>
      </c>
      <c r="V205" s="12">
        <v>378.84000000000015</v>
      </c>
      <c r="W205" s="17">
        <v>5.5000000000000021E-2</v>
      </c>
      <c r="X205" s="34">
        <f>Table1[[#This Row],['#MYR 2021
Final method
(Idleb no-data)]]</f>
        <v>5923.68</v>
      </c>
      <c r="Y205" s="35">
        <f>Table1[[#This Row],[At-Risk FI PIN]]</f>
        <v>138.149727706427</v>
      </c>
      <c r="Z205" s="36">
        <f>Table1[[#This Row],[Acute PIN 2021]]+Table1[[#This Row],[At-risk PIN 2021
(as Per HNO 2021 - No Change)]]</f>
        <v>6061.8297277064275</v>
      </c>
    </row>
    <row r="206" spans="1:26" x14ac:dyDescent="0.45">
      <c r="A206" s="1" t="s">
        <v>413</v>
      </c>
      <c r="B206" s="1" t="s">
        <v>413</v>
      </c>
      <c r="C206" s="1" t="s">
        <v>413</v>
      </c>
      <c r="D206" s="1" t="s">
        <v>162</v>
      </c>
      <c r="E206" s="1" t="s">
        <v>414</v>
      </c>
      <c r="F206" s="2">
        <v>7334</v>
      </c>
      <c r="G206" s="11">
        <v>3247.9142857142856</v>
      </c>
      <c r="H206" s="11">
        <v>219.27199406993216</v>
      </c>
      <c r="I206">
        <v>4</v>
      </c>
      <c r="J206" s="12">
        <v>3467.1862797842177</v>
      </c>
      <c r="K206" s="12">
        <v>7304</v>
      </c>
      <c r="L206" s="12">
        <v>7334</v>
      </c>
      <c r="M206" s="12">
        <v>-30</v>
      </c>
      <c r="N206" s="12">
        <v>0</v>
      </c>
      <c r="O206" s="12">
        <v>0</v>
      </c>
      <c r="P206" s="12">
        <v>0</v>
      </c>
      <c r="Q206" s="12">
        <v>3405.0552380952377</v>
      </c>
      <c r="R206" s="17">
        <v>0.46619047619047616</v>
      </c>
      <c r="S206" s="17">
        <v>0.46619047619047616</v>
      </c>
      <c r="T206" s="12">
        <v>3247.9142857142856</v>
      </c>
      <c r="U206" s="17">
        <v>0.44285714285714284</v>
      </c>
      <c r="V206" s="12">
        <v>157.14095238095206</v>
      </c>
      <c r="W206" s="17">
        <v>2.1514369164971531E-2</v>
      </c>
      <c r="X206" s="34">
        <f>Table1[[#This Row],['#MYR 2021
Final method
(Idleb no-data)]]</f>
        <v>3405.0552380952377</v>
      </c>
      <c r="Y206" s="35">
        <f>Table1[[#This Row],[At-Risk FI PIN]]</f>
        <v>219.27199406993216</v>
      </c>
      <c r="Z206" s="36">
        <f>Table1[[#This Row],[Acute PIN 2021]]+Table1[[#This Row],[At-risk PIN 2021
(as Per HNO 2021 - No Change)]]</f>
        <v>3624.3272321651698</v>
      </c>
    </row>
    <row r="207" spans="1:26" x14ac:dyDescent="0.45">
      <c r="A207" s="1" t="s">
        <v>413</v>
      </c>
      <c r="B207" s="1" t="s">
        <v>413</v>
      </c>
      <c r="C207" s="1" t="s">
        <v>415</v>
      </c>
      <c r="D207" s="7" t="s">
        <v>162</v>
      </c>
      <c r="E207" s="1" t="s">
        <v>416</v>
      </c>
      <c r="F207" s="2">
        <v>66891</v>
      </c>
      <c r="G207" s="11">
        <v>34881.1573926868</v>
      </c>
      <c r="H207" s="11">
        <v>9999.5384205971059</v>
      </c>
      <c r="I207">
        <v>4</v>
      </c>
      <c r="J207" s="12">
        <v>44880.695813283906</v>
      </c>
      <c r="K207" s="12">
        <v>75056</v>
      </c>
      <c r="L207" s="12">
        <v>66891</v>
      </c>
      <c r="M207" s="12">
        <v>8165</v>
      </c>
      <c r="N207" s="12">
        <v>0</v>
      </c>
      <c r="O207" s="12">
        <v>0</v>
      </c>
      <c r="P207" s="12">
        <v>0</v>
      </c>
      <c r="Q207" s="12">
        <v>40890.206507684154</v>
      </c>
      <c r="R207" s="17">
        <v>0.54479597244303124</v>
      </c>
      <c r="S207" s="17">
        <v>0.54479597244303124</v>
      </c>
      <c r="T207" s="12">
        <v>34881.1573926868</v>
      </c>
      <c r="U207" s="17">
        <v>0.52146263910969792</v>
      </c>
      <c r="V207" s="12">
        <v>6009.0491149973532</v>
      </c>
      <c r="W207" s="17">
        <v>8.0060876079158932E-2</v>
      </c>
      <c r="X207" s="34">
        <f>Table1[[#This Row],['#MYR 2021
Final method
(Idleb no-data)]]</f>
        <v>40890.206507684154</v>
      </c>
      <c r="Y207" s="35">
        <f>Table1[[#This Row],[At-Risk FI PIN]]</f>
        <v>9999.5384205971059</v>
      </c>
      <c r="Z207" s="36">
        <f>Table1[[#This Row],[Acute PIN 2021]]+Table1[[#This Row],[At-risk PIN 2021
(as Per HNO 2021 - No Change)]]</f>
        <v>50889.744928281259</v>
      </c>
    </row>
    <row r="208" spans="1:26" x14ac:dyDescent="0.45">
      <c r="A208" s="1" t="s">
        <v>413</v>
      </c>
      <c r="B208" s="1" t="s">
        <v>413</v>
      </c>
      <c r="C208" s="1" t="s">
        <v>417</v>
      </c>
      <c r="D208" s="1" t="s">
        <v>162</v>
      </c>
      <c r="E208" s="1" t="s">
        <v>418</v>
      </c>
      <c r="F208" s="2">
        <v>28317</v>
      </c>
      <c r="G208" s="11">
        <v>13308.99</v>
      </c>
      <c r="H208" s="11">
        <v>0</v>
      </c>
      <c r="I208">
        <v>3</v>
      </c>
      <c r="J208" s="12">
        <v>13308.99</v>
      </c>
      <c r="K208" s="12">
        <v>28312</v>
      </c>
      <c r="L208" s="12">
        <v>28317</v>
      </c>
      <c r="M208" s="12">
        <v>-5</v>
      </c>
      <c r="N208" s="12">
        <v>0</v>
      </c>
      <c r="O208" s="12">
        <v>0</v>
      </c>
      <c r="P208" s="12">
        <v>0</v>
      </c>
      <c r="Q208" s="12">
        <v>13967.253333333332</v>
      </c>
      <c r="R208" s="17">
        <v>0.49333333333333329</v>
      </c>
      <c r="S208" s="17">
        <v>0.49333333333333329</v>
      </c>
      <c r="T208" s="12">
        <v>13308.99</v>
      </c>
      <c r="U208" s="17">
        <v>0.47</v>
      </c>
      <c r="V208" s="12">
        <v>658.26333333333241</v>
      </c>
      <c r="W208" s="17">
        <v>2.3250329659979245E-2</v>
      </c>
      <c r="X208" s="34">
        <f>Table1[[#This Row],['#MYR 2021
Final method
(Idleb no-data)]]</f>
        <v>13967.253333333332</v>
      </c>
      <c r="Y208" s="35">
        <f>Table1[[#This Row],[At-Risk FI PIN]]</f>
        <v>0</v>
      </c>
      <c r="Z208" s="36">
        <f>Table1[[#This Row],[Acute PIN 2021]]+Table1[[#This Row],[At-risk PIN 2021
(as Per HNO 2021 - No Change)]]</f>
        <v>13967.253333333332</v>
      </c>
    </row>
    <row r="209" spans="1:26" x14ac:dyDescent="0.45">
      <c r="A209" s="1" t="s">
        <v>413</v>
      </c>
      <c r="B209" s="1" t="s">
        <v>419</v>
      </c>
      <c r="C209" s="1" t="s">
        <v>419</v>
      </c>
      <c r="D209" s="7" t="s">
        <v>162</v>
      </c>
      <c r="E209" s="1" t="s">
        <v>420</v>
      </c>
      <c r="F209" s="2">
        <v>2582</v>
      </c>
      <c r="G209" s="11">
        <v>206.56</v>
      </c>
      <c r="H209" s="11">
        <v>0</v>
      </c>
      <c r="I209">
        <v>3</v>
      </c>
      <c r="J209" s="12">
        <v>206.56</v>
      </c>
      <c r="K209" s="12">
        <v>2582</v>
      </c>
      <c r="L209" s="12">
        <v>2582</v>
      </c>
      <c r="M209" s="12">
        <v>0</v>
      </c>
      <c r="N209" s="12">
        <v>0</v>
      </c>
      <c r="O209" s="12">
        <v>0</v>
      </c>
      <c r="P209" s="12">
        <v>0</v>
      </c>
      <c r="Q209" s="12">
        <v>266.80666666666667</v>
      </c>
      <c r="R209" s="17">
        <v>0.10333333333333333</v>
      </c>
      <c r="S209" s="17">
        <v>0.10333333333333333</v>
      </c>
      <c r="T209" s="12">
        <v>206.56</v>
      </c>
      <c r="U209" s="17">
        <v>0.08</v>
      </c>
      <c r="V209" s="12">
        <v>60.24666666666667</v>
      </c>
      <c r="W209" s="17">
        <v>2.3333333333333334E-2</v>
      </c>
      <c r="X209" s="34">
        <f>Table1[[#This Row],['#MYR 2021
Final method
(Idleb no-data)]]</f>
        <v>266.80666666666667</v>
      </c>
      <c r="Y209" s="35">
        <f>Table1[[#This Row],[At-Risk FI PIN]]</f>
        <v>0</v>
      </c>
      <c r="Z209" s="36">
        <f>Table1[[#This Row],[Acute PIN 2021]]+Table1[[#This Row],[At-risk PIN 2021
(as Per HNO 2021 - No Change)]]</f>
        <v>266.80666666666667</v>
      </c>
    </row>
    <row r="210" spans="1:26" x14ac:dyDescent="0.45">
      <c r="A210" s="1" t="s">
        <v>421</v>
      </c>
      <c r="B210" s="1" t="s">
        <v>421</v>
      </c>
      <c r="C210" s="1" t="s">
        <v>422</v>
      </c>
      <c r="D210" s="1" t="s">
        <v>162</v>
      </c>
      <c r="E210" s="1" t="s">
        <v>423</v>
      </c>
      <c r="F210" s="2">
        <v>146161</v>
      </c>
      <c r="G210" s="11">
        <v>68208.466666666674</v>
      </c>
      <c r="H210" s="11">
        <v>21412.621793530303</v>
      </c>
      <c r="I210">
        <v>3</v>
      </c>
      <c r="J210" s="12">
        <v>89621.088460196974</v>
      </c>
      <c r="K210" s="12">
        <v>145967</v>
      </c>
      <c r="L210" s="12">
        <v>146161</v>
      </c>
      <c r="M210" s="12">
        <v>-194</v>
      </c>
      <c r="N210" s="12">
        <v>0</v>
      </c>
      <c r="O210" s="12">
        <v>0</v>
      </c>
      <c r="P210" s="12">
        <v>0</v>
      </c>
      <c r="Q210" s="12">
        <v>73470.056666666671</v>
      </c>
      <c r="R210" s="17">
        <v>0.50333333333333341</v>
      </c>
      <c r="S210" s="17">
        <v>0.50333333333333341</v>
      </c>
      <c r="T210" s="12">
        <v>68208.466666666674</v>
      </c>
      <c r="U210" s="17">
        <v>0.46666666666666673</v>
      </c>
      <c r="V210" s="12">
        <v>5261.5899999999965</v>
      </c>
      <c r="W210" s="17">
        <v>3.6046435153151028E-2</v>
      </c>
      <c r="X210" s="34">
        <f>Table1[[#This Row],['#MYR 2021
Final method
(Idleb no-data)]]</f>
        <v>73470.056666666671</v>
      </c>
      <c r="Y210" s="35">
        <f>Table1[[#This Row],[At-Risk FI PIN]]</f>
        <v>21412.621793530303</v>
      </c>
      <c r="Z210" s="36">
        <f>Table1[[#This Row],[Acute PIN 2021]]+Table1[[#This Row],[At-risk PIN 2021
(as Per HNO 2021 - No Change)]]</f>
        <v>94882.67846019697</v>
      </c>
    </row>
    <row r="211" spans="1:26" x14ac:dyDescent="0.45">
      <c r="A211" s="1" t="s">
        <v>421</v>
      </c>
      <c r="B211" s="1" t="s">
        <v>421</v>
      </c>
      <c r="C211" s="1" t="s">
        <v>424</v>
      </c>
      <c r="D211" s="7" t="s">
        <v>162</v>
      </c>
      <c r="E211" s="1" t="s">
        <v>425</v>
      </c>
      <c r="F211" s="2">
        <v>337579</v>
      </c>
      <c r="G211" s="11">
        <v>162037.91999999998</v>
      </c>
      <c r="H211" s="11">
        <v>35325.289296627721</v>
      </c>
      <c r="I211">
        <v>3</v>
      </c>
      <c r="J211" s="12">
        <v>197363.2092966277</v>
      </c>
      <c r="K211" s="12">
        <v>337245</v>
      </c>
      <c r="L211" s="12">
        <v>337579</v>
      </c>
      <c r="M211" s="12">
        <v>-334</v>
      </c>
      <c r="N211" s="12">
        <v>0</v>
      </c>
      <c r="O211" s="12">
        <v>0</v>
      </c>
      <c r="P211" s="12">
        <v>0</v>
      </c>
      <c r="Q211" s="12">
        <v>174243.24999999997</v>
      </c>
      <c r="R211" s="17">
        <v>0.51666666666666661</v>
      </c>
      <c r="S211" s="17">
        <v>0.51666666666666661</v>
      </c>
      <c r="T211" s="12">
        <v>162037.91999999998</v>
      </c>
      <c r="U211" s="17">
        <v>0.47999999999999993</v>
      </c>
      <c r="V211" s="12">
        <v>12205.329999999987</v>
      </c>
      <c r="W211" s="17">
        <v>3.6191285267387172E-2</v>
      </c>
      <c r="X211" s="34">
        <f>Table1[[#This Row],['#MYR 2021
Final method
(Idleb no-data)]]</f>
        <v>174243.24999999997</v>
      </c>
      <c r="Y211" s="35">
        <f>Table1[[#This Row],[At-Risk FI PIN]]</f>
        <v>35325.289296627721</v>
      </c>
      <c r="Z211" s="36">
        <f>Table1[[#This Row],[Acute PIN 2021]]+Table1[[#This Row],[At-risk PIN 2021
(as Per HNO 2021 - No Change)]]</f>
        <v>209568.53929662768</v>
      </c>
    </row>
    <row r="212" spans="1:26" x14ac:dyDescent="0.45">
      <c r="A212" s="1" t="s">
        <v>421</v>
      </c>
      <c r="B212" s="1" t="s">
        <v>421</v>
      </c>
      <c r="C212" s="1" t="s">
        <v>426</v>
      </c>
      <c r="D212" s="1" t="s">
        <v>162</v>
      </c>
      <c r="E212" s="1" t="s">
        <v>427</v>
      </c>
      <c r="F212" s="2">
        <v>596392</v>
      </c>
      <c r="G212" s="11">
        <v>151085.97333333336</v>
      </c>
      <c r="H212" s="11">
        <v>66568.816770219782</v>
      </c>
      <c r="I212">
        <v>3</v>
      </c>
      <c r="J212" s="12">
        <v>217654.79010355315</v>
      </c>
      <c r="K212" s="12">
        <v>607849</v>
      </c>
      <c r="L212" s="12">
        <v>596392</v>
      </c>
      <c r="M212" s="12">
        <v>11457</v>
      </c>
      <c r="N212" s="12">
        <v>0</v>
      </c>
      <c r="O212" s="12">
        <v>0</v>
      </c>
      <c r="P212" s="12">
        <v>0</v>
      </c>
      <c r="Q212" s="12">
        <v>176276.21000000002</v>
      </c>
      <c r="R212" s="17">
        <v>0.29000000000000004</v>
      </c>
      <c r="S212" s="17">
        <v>0.29000000000000004</v>
      </c>
      <c r="T212" s="12">
        <v>151085.97333333336</v>
      </c>
      <c r="U212" s="17">
        <v>0.25333333333333335</v>
      </c>
      <c r="V212" s="12">
        <v>25190.236666666664</v>
      </c>
      <c r="W212" s="17">
        <v>4.1441602547123813E-2</v>
      </c>
      <c r="X212" s="34">
        <f>Table1[[#This Row],['#MYR 2021
Final method
(Idleb no-data)]]</f>
        <v>176276.21000000002</v>
      </c>
      <c r="Y212" s="35">
        <f>Table1[[#This Row],[At-Risk FI PIN]]</f>
        <v>66568.816770219782</v>
      </c>
      <c r="Z212" s="36">
        <f>Table1[[#This Row],[Acute PIN 2021]]+Table1[[#This Row],[At-risk PIN 2021
(as Per HNO 2021 - No Change)]]</f>
        <v>242845.02677021979</v>
      </c>
    </row>
    <row r="213" spans="1:26" x14ac:dyDescent="0.45">
      <c r="A213" s="1" t="s">
        <v>421</v>
      </c>
      <c r="B213" s="1" t="s">
        <v>421</v>
      </c>
      <c r="C213" s="1" t="s">
        <v>428</v>
      </c>
      <c r="D213" s="7" t="s">
        <v>162</v>
      </c>
      <c r="E213" s="1" t="s">
        <v>429</v>
      </c>
      <c r="F213" s="2">
        <v>8550</v>
      </c>
      <c r="G213" s="11">
        <v>684</v>
      </c>
      <c r="H213" s="11">
        <v>536.81874195877174</v>
      </c>
      <c r="I213">
        <v>2</v>
      </c>
      <c r="J213" s="12">
        <v>1220.8187419587716</v>
      </c>
      <c r="K213" s="12">
        <v>9210</v>
      </c>
      <c r="L213" s="12">
        <v>8550</v>
      </c>
      <c r="M213" s="12">
        <v>660</v>
      </c>
      <c r="N213" s="12">
        <v>0</v>
      </c>
      <c r="O213" s="12">
        <v>0</v>
      </c>
      <c r="P213" s="12">
        <v>0</v>
      </c>
      <c r="Q213" s="12">
        <v>1074.5</v>
      </c>
      <c r="R213" s="17">
        <v>0.11666666666666667</v>
      </c>
      <c r="S213" s="17">
        <v>0.11666666666666667</v>
      </c>
      <c r="T213" s="12">
        <v>684</v>
      </c>
      <c r="U213" s="17">
        <v>0.08</v>
      </c>
      <c r="V213" s="12">
        <v>390.5</v>
      </c>
      <c r="W213" s="17">
        <v>4.2399565689467969E-2</v>
      </c>
      <c r="X213" s="34">
        <f>Table1[[#This Row],['#MYR 2021
Final method
(Idleb no-data)]]</f>
        <v>1074.5</v>
      </c>
      <c r="Y213" s="35">
        <f>Table1[[#This Row],[At-Risk FI PIN]]</f>
        <v>536.81874195877174</v>
      </c>
      <c r="Z213" s="36">
        <f>Table1[[#This Row],[Acute PIN 2021]]+Table1[[#This Row],[At-risk PIN 2021
(as Per HNO 2021 - No Change)]]</f>
        <v>1611.3187419587716</v>
      </c>
    </row>
    <row r="214" spans="1:26" x14ac:dyDescent="0.45">
      <c r="A214" s="1" t="s">
        <v>421</v>
      </c>
      <c r="B214" s="1" t="s">
        <v>421</v>
      </c>
      <c r="C214" s="1" t="s">
        <v>430</v>
      </c>
      <c r="D214" s="1" t="s">
        <v>162</v>
      </c>
      <c r="E214" s="1" t="s">
        <v>431</v>
      </c>
      <c r="F214" s="2">
        <v>39114</v>
      </c>
      <c r="G214" s="11">
        <v>22294.980000000003</v>
      </c>
      <c r="H214" s="11">
        <v>1637.2029842475945</v>
      </c>
      <c r="I214">
        <v>4</v>
      </c>
      <c r="J214" s="12">
        <v>23932.182984247596</v>
      </c>
      <c r="K214" s="12">
        <v>39276</v>
      </c>
      <c r="L214" s="12">
        <v>39114</v>
      </c>
      <c r="M214" s="12">
        <v>162</v>
      </c>
      <c r="N214" s="12">
        <v>0</v>
      </c>
      <c r="O214" s="12">
        <v>0</v>
      </c>
      <c r="P214" s="12">
        <v>0</v>
      </c>
      <c r="Q214" s="12">
        <v>23827.440000000002</v>
      </c>
      <c r="R214" s="17">
        <v>0.60666666666666669</v>
      </c>
      <c r="S214" s="17">
        <v>0.60666666666666669</v>
      </c>
      <c r="T214" s="12">
        <v>22294.980000000003</v>
      </c>
      <c r="U214" s="17">
        <v>0.57000000000000006</v>
      </c>
      <c r="V214" s="12">
        <v>1532.4599999999991</v>
      </c>
      <c r="W214" s="17">
        <v>3.9017720745493409E-2</v>
      </c>
      <c r="X214" s="34">
        <f>Table1[[#This Row],['#MYR 2021
Final method
(Idleb no-data)]]</f>
        <v>23827.440000000002</v>
      </c>
      <c r="Y214" s="35">
        <f>Table1[[#This Row],[At-Risk FI PIN]]</f>
        <v>1637.2029842475945</v>
      </c>
      <c r="Z214" s="36">
        <f>Table1[[#This Row],[Acute PIN 2021]]+Table1[[#This Row],[At-risk PIN 2021
(as Per HNO 2021 - No Change)]]</f>
        <v>25464.642984247595</v>
      </c>
    </row>
    <row r="215" spans="1:26" x14ac:dyDescent="0.45">
      <c r="A215" s="1" t="s">
        <v>421</v>
      </c>
      <c r="B215" s="1" t="s">
        <v>421</v>
      </c>
      <c r="C215" s="1" t="s">
        <v>432</v>
      </c>
      <c r="D215" s="7" t="s">
        <v>162</v>
      </c>
      <c r="E215" s="1" t="s">
        <v>433</v>
      </c>
      <c r="F215" s="2">
        <v>20293</v>
      </c>
      <c r="G215" s="11">
        <v>9740.64</v>
      </c>
      <c r="H215" s="11">
        <v>2123.5210001109858</v>
      </c>
      <c r="I215">
        <v>3</v>
      </c>
      <c r="J215" s="12">
        <v>11864.161000110986</v>
      </c>
      <c r="K215" s="12">
        <v>20524</v>
      </c>
      <c r="L215" s="12">
        <v>20293</v>
      </c>
      <c r="M215" s="12">
        <v>231</v>
      </c>
      <c r="N215" s="12">
        <v>0</v>
      </c>
      <c r="O215" s="12">
        <v>0</v>
      </c>
      <c r="P215" s="12">
        <v>0</v>
      </c>
      <c r="Q215" s="12">
        <v>10604.066666666666</v>
      </c>
      <c r="R215" s="17">
        <v>0.51666666666666661</v>
      </c>
      <c r="S215" s="17">
        <v>0.51666666666666661</v>
      </c>
      <c r="T215" s="12">
        <v>9740.64</v>
      </c>
      <c r="U215" s="17">
        <v>0.48</v>
      </c>
      <c r="V215" s="12">
        <v>863.42666666666628</v>
      </c>
      <c r="W215" s="17">
        <v>4.2069122328331043E-2</v>
      </c>
      <c r="X215" s="34">
        <f>Table1[[#This Row],['#MYR 2021
Final method
(Idleb no-data)]]</f>
        <v>10604.066666666666</v>
      </c>
      <c r="Y215" s="35">
        <f>Table1[[#This Row],[At-Risk FI PIN]]</f>
        <v>2123.5210001109858</v>
      </c>
      <c r="Z215" s="36">
        <f>Table1[[#This Row],[Acute PIN 2021]]+Table1[[#This Row],[At-risk PIN 2021
(as Per HNO 2021 - No Change)]]</f>
        <v>12727.587666777652</v>
      </c>
    </row>
    <row r="216" spans="1:26" x14ac:dyDescent="0.45">
      <c r="A216" s="1" t="s">
        <v>421</v>
      </c>
      <c r="B216" s="1" t="s">
        <v>421</v>
      </c>
      <c r="C216" s="1" t="s">
        <v>434</v>
      </c>
      <c r="D216" s="1" t="s">
        <v>162</v>
      </c>
      <c r="E216" s="1" t="s">
        <v>435</v>
      </c>
      <c r="F216" s="2">
        <v>350983</v>
      </c>
      <c r="G216" s="11">
        <v>194210.59333333332</v>
      </c>
      <c r="H216" s="11">
        <v>34279.396167963845</v>
      </c>
      <c r="I216">
        <v>4</v>
      </c>
      <c r="J216" s="12">
        <v>228489.98950129718</v>
      </c>
      <c r="K216" s="12">
        <v>349948</v>
      </c>
      <c r="L216" s="12">
        <v>350983</v>
      </c>
      <c r="M216" s="12">
        <v>-1035</v>
      </c>
      <c r="N216" s="12">
        <v>0</v>
      </c>
      <c r="O216" s="12">
        <v>0</v>
      </c>
      <c r="P216" s="12">
        <v>0</v>
      </c>
      <c r="Q216" s="12">
        <v>206469.31999999998</v>
      </c>
      <c r="R216" s="17">
        <v>0.59</v>
      </c>
      <c r="S216" s="17">
        <v>0.59</v>
      </c>
      <c r="T216" s="12">
        <v>194210.59333333332</v>
      </c>
      <c r="U216" s="17">
        <v>0.55333333333333334</v>
      </c>
      <c r="V216" s="12">
        <v>12258.726666666655</v>
      </c>
      <c r="W216" s="17">
        <v>3.5030137810950927E-2</v>
      </c>
      <c r="X216" s="34">
        <f>Table1[[#This Row],['#MYR 2021
Final method
(Idleb no-data)]]</f>
        <v>206469.31999999998</v>
      </c>
      <c r="Y216" s="35">
        <f>Table1[[#This Row],[At-Risk FI PIN]]</f>
        <v>34279.396167963845</v>
      </c>
      <c r="Z216" s="36">
        <f>Table1[[#This Row],[Acute PIN 2021]]+Table1[[#This Row],[At-risk PIN 2021
(as Per HNO 2021 - No Change)]]</f>
        <v>240748.71616796381</v>
      </c>
    </row>
    <row r="217" spans="1:26" x14ac:dyDescent="0.45">
      <c r="A217" s="1" t="s">
        <v>421</v>
      </c>
      <c r="B217" s="1" t="s">
        <v>436</v>
      </c>
      <c r="C217" s="1" t="s">
        <v>436</v>
      </c>
      <c r="D217" s="7" t="s">
        <v>162</v>
      </c>
      <c r="E217" s="1" t="s">
        <v>437</v>
      </c>
      <c r="F217" s="2">
        <v>71811</v>
      </c>
      <c r="G217" s="11">
        <v>34469.280000000006</v>
      </c>
      <c r="H217" s="11">
        <v>6011.6164801249679</v>
      </c>
      <c r="I217">
        <v>3</v>
      </c>
      <c r="J217" s="12">
        <v>40480.896480124975</v>
      </c>
      <c r="K217" s="12">
        <v>72241</v>
      </c>
      <c r="L217" s="12">
        <v>71811</v>
      </c>
      <c r="M217" s="12">
        <v>430</v>
      </c>
      <c r="N217" s="12">
        <v>0</v>
      </c>
      <c r="O217" s="12">
        <v>0</v>
      </c>
      <c r="P217" s="12">
        <v>0</v>
      </c>
      <c r="Q217" s="12">
        <v>37324.51666666667</v>
      </c>
      <c r="R217" s="17">
        <v>0.51666666666666672</v>
      </c>
      <c r="S217" s="17">
        <v>0.51666666666666672</v>
      </c>
      <c r="T217" s="12">
        <v>34469.280000000006</v>
      </c>
      <c r="U217" s="17">
        <v>0.48000000000000009</v>
      </c>
      <c r="V217" s="12">
        <v>2855.236666666664</v>
      </c>
      <c r="W217" s="17">
        <v>3.9523769973652964E-2</v>
      </c>
      <c r="X217" s="34">
        <f>Table1[[#This Row],['#MYR 2021
Final method
(Idleb no-data)]]</f>
        <v>37324.51666666667</v>
      </c>
      <c r="Y217" s="35">
        <f>Table1[[#This Row],[At-Risk FI PIN]]</f>
        <v>6011.6164801249679</v>
      </c>
      <c r="Z217" s="36">
        <f>Table1[[#This Row],[Acute PIN 2021]]+Table1[[#This Row],[At-risk PIN 2021
(as Per HNO 2021 - No Change)]]</f>
        <v>43336.133146791639</v>
      </c>
    </row>
    <row r="218" spans="1:26" x14ac:dyDescent="0.45">
      <c r="A218" s="1" t="s">
        <v>421</v>
      </c>
      <c r="B218" s="1" t="s">
        <v>436</v>
      </c>
      <c r="C218" s="1" t="s">
        <v>438</v>
      </c>
      <c r="D218" s="1" t="s">
        <v>162</v>
      </c>
      <c r="E218" s="1" t="s">
        <v>439</v>
      </c>
      <c r="F218" s="2">
        <v>170220</v>
      </c>
      <c r="G218" s="11">
        <v>57874.8</v>
      </c>
      <c r="H218" s="11">
        <v>17812.336502187551</v>
      </c>
      <c r="I218">
        <v>3</v>
      </c>
      <c r="J218" s="12">
        <v>75687.136502187554</v>
      </c>
      <c r="K218" s="12">
        <v>169901</v>
      </c>
      <c r="L218" s="12">
        <v>170220</v>
      </c>
      <c r="M218" s="12">
        <v>-319</v>
      </c>
      <c r="N218" s="12">
        <v>0</v>
      </c>
      <c r="O218" s="12">
        <v>0</v>
      </c>
      <c r="P218" s="12">
        <v>0</v>
      </c>
      <c r="Q218" s="12">
        <v>63996.043333333342</v>
      </c>
      <c r="R218" s="17">
        <v>0.37666666666666671</v>
      </c>
      <c r="S218" s="17">
        <v>0.37666666666666671</v>
      </c>
      <c r="T218" s="12">
        <v>57874.8</v>
      </c>
      <c r="U218" s="17">
        <v>0.34</v>
      </c>
      <c r="V218" s="12">
        <v>6121.2433333333393</v>
      </c>
      <c r="W218" s="17">
        <v>3.6028294908996061E-2</v>
      </c>
      <c r="X218" s="34">
        <f>Table1[[#This Row],['#MYR 2021
Final method
(Idleb no-data)]]</f>
        <v>63996.043333333342</v>
      </c>
      <c r="Y218" s="35">
        <f>Table1[[#This Row],[At-Risk FI PIN]]</f>
        <v>17812.336502187551</v>
      </c>
      <c r="Z218" s="36">
        <f>Table1[[#This Row],[Acute PIN 2021]]+Table1[[#This Row],[At-risk PIN 2021
(as Per HNO 2021 - No Change)]]</f>
        <v>81808.3798355209</v>
      </c>
    </row>
    <row r="219" spans="1:26" x14ac:dyDescent="0.45">
      <c r="A219" s="1" t="s">
        <v>421</v>
      </c>
      <c r="B219" s="1" t="s">
        <v>436</v>
      </c>
      <c r="C219" s="1" t="s">
        <v>440</v>
      </c>
      <c r="D219" s="7" t="s">
        <v>162</v>
      </c>
      <c r="E219" s="1" t="s">
        <v>441</v>
      </c>
      <c r="F219" s="2">
        <v>31546</v>
      </c>
      <c r="G219" s="11">
        <v>5678.28</v>
      </c>
      <c r="H219" s="11">
        <v>660.21380248855417</v>
      </c>
      <c r="I219">
        <v>3</v>
      </c>
      <c r="J219" s="12">
        <v>6338.4938024885541</v>
      </c>
      <c r="K219" s="12">
        <v>31546</v>
      </c>
      <c r="L219" s="12">
        <v>31546</v>
      </c>
      <c r="M219" s="12">
        <v>0</v>
      </c>
      <c r="N219" s="12">
        <v>0</v>
      </c>
      <c r="O219" s="12">
        <v>0</v>
      </c>
      <c r="P219" s="12">
        <v>0</v>
      </c>
      <c r="Q219" s="12">
        <v>6834.9666666666672</v>
      </c>
      <c r="R219" s="17">
        <v>0.21666666666666667</v>
      </c>
      <c r="S219" s="17">
        <v>0.21666666666666667</v>
      </c>
      <c r="T219" s="12">
        <v>5678.28</v>
      </c>
      <c r="U219" s="17">
        <v>0.18</v>
      </c>
      <c r="V219" s="12">
        <v>1156.6866666666674</v>
      </c>
      <c r="W219" s="17">
        <v>3.6666666666666688E-2</v>
      </c>
      <c r="X219" s="34">
        <f>Table1[[#This Row],['#MYR 2021
Final method
(Idleb no-data)]]</f>
        <v>6834.9666666666672</v>
      </c>
      <c r="Y219" s="35">
        <f>Table1[[#This Row],[At-Risk FI PIN]]</f>
        <v>660.21380248855417</v>
      </c>
      <c r="Z219" s="36">
        <f>Table1[[#This Row],[Acute PIN 2021]]+Table1[[#This Row],[At-risk PIN 2021
(as Per HNO 2021 - No Change)]]</f>
        <v>7495.1804691552215</v>
      </c>
    </row>
    <row r="220" spans="1:26" x14ac:dyDescent="0.45">
      <c r="A220" s="1" t="s">
        <v>421</v>
      </c>
      <c r="B220" s="1" t="s">
        <v>436</v>
      </c>
      <c r="C220" s="1" t="s">
        <v>442</v>
      </c>
      <c r="D220" s="1" t="s">
        <v>162</v>
      </c>
      <c r="E220" s="1" t="s">
        <v>443</v>
      </c>
      <c r="F220" s="2">
        <v>14090</v>
      </c>
      <c r="G220" s="11">
        <v>4508.8</v>
      </c>
      <c r="H220" s="11">
        <v>884.65217242094673</v>
      </c>
      <c r="I220">
        <v>3</v>
      </c>
      <c r="J220" s="12">
        <v>5393.4521724209471</v>
      </c>
      <c r="K220" s="12">
        <v>14090</v>
      </c>
      <c r="L220" s="12">
        <v>14090</v>
      </c>
      <c r="M220" s="12">
        <v>0</v>
      </c>
      <c r="N220" s="12">
        <v>0</v>
      </c>
      <c r="O220" s="12">
        <v>0</v>
      </c>
      <c r="P220" s="12">
        <v>0</v>
      </c>
      <c r="Q220" s="12">
        <v>5025.4333333333334</v>
      </c>
      <c r="R220" s="17">
        <v>0.35666666666666669</v>
      </c>
      <c r="S220" s="17">
        <v>0.35666666666666669</v>
      </c>
      <c r="T220" s="12">
        <v>4508.8</v>
      </c>
      <c r="U220" s="17">
        <v>0.32</v>
      </c>
      <c r="V220" s="12">
        <v>516.63333333333321</v>
      </c>
      <c r="W220" s="17">
        <v>3.666666666666666E-2</v>
      </c>
      <c r="X220" s="34">
        <f>Table1[[#This Row],['#MYR 2021
Final method
(Idleb no-data)]]</f>
        <v>5025.4333333333334</v>
      </c>
      <c r="Y220" s="35">
        <f>Table1[[#This Row],[At-Risk FI PIN]]</f>
        <v>884.65217242094673</v>
      </c>
      <c r="Z220" s="36">
        <f>Table1[[#This Row],[Acute PIN 2021]]+Table1[[#This Row],[At-risk PIN 2021
(as Per HNO 2021 - No Change)]]</f>
        <v>5910.0855057542803</v>
      </c>
    </row>
    <row r="221" spans="1:26" x14ac:dyDescent="0.45">
      <c r="A221" s="1" t="s">
        <v>421</v>
      </c>
      <c r="B221" s="1" t="s">
        <v>436</v>
      </c>
      <c r="C221" s="1" t="s">
        <v>444</v>
      </c>
      <c r="D221" s="7" t="s">
        <v>162</v>
      </c>
      <c r="E221" s="1" t="s">
        <v>445</v>
      </c>
      <c r="F221" s="2">
        <v>75538</v>
      </c>
      <c r="G221" s="11">
        <v>26438.300000000003</v>
      </c>
      <c r="H221" s="11">
        <v>39522.625857779436</v>
      </c>
      <c r="I221">
        <v>3</v>
      </c>
      <c r="J221" s="12">
        <v>65960.925857779439</v>
      </c>
      <c r="K221" s="12">
        <v>75409</v>
      </c>
      <c r="L221" s="12">
        <v>75538</v>
      </c>
      <c r="M221" s="12">
        <v>-129</v>
      </c>
      <c r="N221" s="12">
        <v>0</v>
      </c>
      <c r="O221" s="12">
        <v>0</v>
      </c>
      <c r="P221" s="12">
        <v>0</v>
      </c>
      <c r="Q221" s="12">
        <v>29158.146666666671</v>
      </c>
      <c r="R221" s="17">
        <v>0.38666666666666671</v>
      </c>
      <c r="S221" s="17">
        <v>0.38666666666666671</v>
      </c>
      <c r="T221" s="12">
        <v>26438.300000000003</v>
      </c>
      <c r="U221" s="17">
        <v>0.35000000000000003</v>
      </c>
      <c r="V221" s="12">
        <v>2719.8466666666682</v>
      </c>
      <c r="W221" s="17">
        <v>3.6067931767649331E-2</v>
      </c>
      <c r="X221" s="34">
        <f>Table1[[#This Row],['#MYR 2021
Final method
(Idleb no-data)]]</f>
        <v>29158.146666666671</v>
      </c>
      <c r="Y221" s="35">
        <f>Table1[[#This Row],[At-Risk FI PIN]]</f>
        <v>39522.625857779436</v>
      </c>
      <c r="Z221" s="36">
        <f>Table1[[#This Row],[Acute PIN 2021]]+Table1[[#This Row],[At-risk PIN 2021
(as Per HNO 2021 - No Change)]]</f>
        <v>68680.772524446103</v>
      </c>
    </row>
    <row r="222" spans="1:26" x14ac:dyDescent="0.45">
      <c r="A222" s="1" t="s">
        <v>421</v>
      </c>
      <c r="B222" s="1" t="s">
        <v>436</v>
      </c>
      <c r="C222" s="1" t="s">
        <v>446</v>
      </c>
      <c r="D222" s="1" t="s">
        <v>162</v>
      </c>
      <c r="E222" s="1" t="s">
        <v>447</v>
      </c>
      <c r="F222" s="2">
        <v>18034</v>
      </c>
      <c r="G222" s="11">
        <v>15509.24</v>
      </c>
      <c r="H222" s="11">
        <v>377.42647923916144</v>
      </c>
      <c r="I222">
        <v>4</v>
      </c>
      <c r="J222" s="12">
        <v>15886.666479239162</v>
      </c>
      <c r="K222" s="12">
        <v>18034</v>
      </c>
      <c r="L222" s="12">
        <v>18034</v>
      </c>
      <c r="M222" s="12">
        <v>0</v>
      </c>
      <c r="N222" s="12">
        <v>0</v>
      </c>
      <c r="O222" s="12">
        <v>0</v>
      </c>
      <c r="P222" s="12">
        <v>0</v>
      </c>
      <c r="Q222" s="12">
        <v>16170.486666666666</v>
      </c>
      <c r="R222" s="17">
        <v>0.89666666666666661</v>
      </c>
      <c r="S222" s="17">
        <v>0.89666666666666661</v>
      </c>
      <c r="T222" s="12">
        <v>15509.24</v>
      </c>
      <c r="U222" s="17">
        <v>0.86</v>
      </c>
      <c r="V222" s="12">
        <v>661.24666666666599</v>
      </c>
      <c r="W222" s="17">
        <v>3.6666666666666632E-2</v>
      </c>
      <c r="X222" s="34">
        <f>Table1[[#This Row],['#MYR 2021
Final method
(Idleb no-data)]]</f>
        <v>16170.486666666666</v>
      </c>
      <c r="Y222" s="35">
        <f>Table1[[#This Row],[At-Risk FI PIN]]</f>
        <v>377.42647923916144</v>
      </c>
      <c r="Z222" s="36">
        <f>Table1[[#This Row],[Acute PIN 2021]]+Table1[[#This Row],[At-risk PIN 2021
(as Per HNO 2021 - No Change)]]</f>
        <v>16547.913145905826</v>
      </c>
    </row>
    <row r="223" spans="1:26" x14ac:dyDescent="0.45">
      <c r="A223" s="1" t="s">
        <v>421</v>
      </c>
      <c r="B223" s="1" t="s">
        <v>436</v>
      </c>
      <c r="C223" s="1" t="s">
        <v>448</v>
      </c>
      <c r="D223" s="7" t="s">
        <v>162</v>
      </c>
      <c r="E223" s="1" t="s">
        <v>449</v>
      </c>
      <c r="F223" s="2">
        <v>15972</v>
      </c>
      <c r="G223" s="11">
        <v>7666.5599999999995</v>
      </c>
      <c r="H223" s="11">
        <v>0</v>
      </c>
      <c r="I223">
        <v>4</v>
      </c>
      <c r="J223" s="12">
        <v>7666.5599999999995</v>
      </c>
      <c r="K223" s="12">
        <v>15972</v>
      </c>
      <c r="L223" s="12">
        <v>15972</v>
      </c>
      <c r="M223" s="12">
        <v>0</v>
      </c>
      <c r="N223" s="12">
        <v>0</v>
      </c>
      <c r="O223" s="12">
        <v>0</v>
      </c>
      <c r="P223" s="12">
        <v>0</v>
      </c>
      <c r="Q223" s="12">
        <v>8252.1999999999989</v>
      </c>
      <c r="R223" s="17">
        <v>0.51666666666666661</v>
      </c>
      <c r="S223" s="17">
        <v>0.51666666666666661</v>
      </c>
      <c r="T223" s="12">
        <v>7666.5599999999995</v>
      </c>
      <c r="U223" s="17">
        <v>0.48</v>
      </c>
      <c r="V223" s="12">
        <v>585.63999999999942</v>
      </c>
      <c r="W223" s="17">
        <v>3.6666666666666632E-2</v>
      </c>
      <c r="X223" s="34">
        <f>Table1[[#This Row],['#MYR 2021
Final method
(Idleb no-data)]]</f>
        <v>8252.1999999999989</v>
      </c>
      <c r="Y223" s="35">
        <f>Table1[[#This Row],[At-Risk FI PIN]]</f>
        <v>0</v>
      </c>
      <c r="Z223" s="36">
        <f>Table1[[#This Row],[Acute PIN 2021]]+Table1[[#This Row],[At-risk PIN 2021
(as Per HNO 2021 - No Change)]]</f>
        <v>8252.1999999999989</v>
      </c>
    </row>
    <row r="224" spans="1:26" x14ac:dyDescent="0.45">
      <c r="A224" s="1" t="s">
        <v>421</v>
      </c>
      <c r="B224" s="1" t="s">
        <v>450</v>
      </c>
      <c r="C224" s="1" t="s">
        <v>450</v>
      </c>
      <c r="D224" s="1" t="s">
        <v>162</v>
      </c>
      <c r="E224" s="1" t="s">
        <v>451</v>
      </c>
      <c r="F224" s="2">
        <v>47740</v>
      </c>
      <c r="G224" s="11">
        <v>3341.8</v>
      </c>
      <c r="H224" s="11">
        <v>11989.579761923633</v>
      </c>
      <c r="I224">
        <v>2</v>
      </c>
      <c r="J224" s="12">
        <v>15331.379761923632</v>
      </c>
      <c r="K224" s="12">
        <v>47740</v>
      </c>
      <c r="L224" s="12">
        <v>47740</v>
      </c>
      <c r="M224" s="12">
        <v>0</v>
      </c>
      <c r="N224" s="12">
        <v>0</v>
      </c>
      <c r="O224" s="12">
        <v>0</v>
      </c>
      <c r="P224" s="12">
        <v>0</v>
      </c>
      <c r="Q224" s="12">
        <v>5092.2666666666673</v>
      </c>
      <c r="R224" s="17">
        <v>0.10666666666666669</v>
      </c>
      <c r="S224" s="17">
        <v>0.10666666666666669</v>
      </c>
      <c r="T224" s="12">
        <v>3341.8</v>
      </c>
      <c r="U224" s="17">
        <v>7.0000000000000007E-2</v>
      </c>
      <c r="V224" s="12">
        <v>1750.4666666666672</v>
      </c>
      <c r="W224" s="17">
        <v>3.6666666666666674E-2</v>
      </c>
      <c r="X224" s="34">
        <f>Table1[[#This Row],['#MYR 2021
Final method
(Idleb no-data)]]</f>
        <v>5092.2666666666673</v>
      </c>
      <c r="Y224" s="35">
        <f>Table1[[#This Row],[At-Risk FI PIN]]</f>
        <v>11989.579761923633</v>
      </c>
      <c r="Z224" s="36">
        <f>Table1[[#This Row],[Acute PIN 2021]]+Table1[[#This Row],[At-risk PIN 2021
(as Per HNO 2021 - No Change)]]</f>
        <v>17081.846428590299</v>
      </c>
    </row>
    <row r="225" spans="1:26" x14ac:dyDescent="0.45">
      <c r="A225" s="1" t="s">
        <v>421</v>
      </c>
      <c r="B225" s="1" t="s">
        <v>450</v>
      </c>
      <c r="C225" s="1" t="s">
        <v>452</v>
      </c>
      <c r="D225" s="7" t="s">
        <v>162</v>
      </c>
      <c r="E225" s="1" t="s">
        <v>453</v>
      </c>
      <c r="F225" s="2">
        <v>28223</v>
      </c>
      <c r="G225" s="11">
        <v>22296.170000000006</v>
      </c>
      <c r="H225" s="11">
        <v>3544.0082700122607</v>
      </c>
      <c r="I225">
        <v>3</v>
      </c>
      <c r="J225" s="12">
        <v>25840.178270012268</v>
      </c>
      <c r="K225" s="12">
        <v>28223</v>
      </c>
      <c r="L225" s="12">
        <v>28223</v>
      </c>
      <c r="M225" s="12">
        <v>0</v>
      </c>
      <c r="N225" s="12">
        <v>0</v>
      </c>
      <c r="O225" s="12">
        <v>0</v>
      </c>
      <c r="P225" s="12">
        <v>0</v>
      </c>
      <c r="Q225" s="12">
        <v>23331.013333333336</v>
      </c>
      <c r="R225" s="17">
        <v>0.82666666666666677</v>
      </c>
      <c r="S225" s="17">
        <v>0.82666666666666677</v>
      </c>
      <c r="T225" s="12">
        <v>22296.170000000006</v>
      </c>
      <c r="U225" s="17">
        <v>0.79000000000000015</v>
      </c>
      <c r="V225" s="12">
        <v>1034.8433333333305</v>
      </c>
      <c r="W225" s="17">
        <v>3.666666666666657E-2</v>
      </c>
      <c r="X225" s="34">
        <f>Table1[[#This Row],['#MYR 2021
Final method
(Idleb no-data)]]</f>
        <v>23331.013333333336</v>
      </c>
      <c r="Y225" s="35">
        <f>Table1[[#This Row],[At-Risk FI PIN]]</f>
        <v>3544.0082700122607</v>
      </c>
      <c r="Z225" s="36">
        <f>Table1[[#This Row],[Acute PIN 2021]]+Table1[[#This Row],[At-risk PIN 2021
(as Per HNO 2021 - No Change)]]</f>
        <v>26875.021603345598</v>
      </c>
    </row>
    <row r="226" spans="1:26" x14ac:dyDescent="0.45">
      <c r="A226" s="1" t="s">
        <v>421</v>
      </c>
      <c r="B226" s="1" t="s">
        <v>450</v>
      </c>
      <c r="C226" s="1" t="s">
        <v>454</v>
      </c>
      <c r="D226" s="1" t="s">
        <v>162</v>
      </c>
      <c r="E226" s="1" t="s">
        <v>455</v>
      </c>
      <c r="F226" s="2">
        <v>12991</v>
      </c>
      <c r="G226" s="11">
        <v>6885.2300000000005</v>
      </c>
      <c r="H226" s="11">
        <v>679.70879890705703</v>
      </c>
      <c r="I226">
        <v>3</v>
      </c>
      <c r="J226" s="12">
        <v>7564.9387989070574</v>
      </c>
      <c r="K226" s="12">
        <v>12991</v>
      </c>
      <c r="L226" s="12">
        <v>12991</v>
      </c>
      <c r="M226" s="12">
        <v>0</v>
      </c>
      <c r="N226" s="12">
        <v>0</v>
      </c>
      <c r="O226" s="12">
        <v>0</v>
      </c>
      <c r="P226" s="12">
        <v>0</v>
      </c>
      <c r="Q226" s="12">
        <v>7361.5666666666666</v>
      </c>
      <c r="R226" s="17">
        <v>0.56666666666666665</v>
      </c>
      <c r="S226" s="17">
        <v>0.56666666666666665</v>
      </c>
      <c r="T226" s="12">
        <v>6885.2300000000005</v>
      </c>
      <c r="U226" s="17">
        <v>0.53</v>
      </c>
      <c r="V226" s="12">
        <v>476.33666666666613</v>
      </c>
      <c r="W226" s="17">
        <v>3.6666666666666625E-2</v>
      </c>
      <c r="X226" s="34">
        <f>Table1[[#This Row],['#MYR 2021
Final method
(Idleb no-data)]]</f>
        <v>7361.5666666666666</v>
      </c>
      <c r="Y226" s="35">
        <f>Table1[[#This Row],[At-Risk FI PIN]]</f>
        <v>679.70879890705703</v>
      </c>
      <c r="Z226" s="36">
        <f>Table1[[#This Row],[Acute PIN 2021]]+Table1[[#This Row],[At-risk PIN 2021
(as Per HNO 2021 - No Change)]]</f>
        <v>8041.2754655737235</v>
      </c>
    </row>
    <row r="227" spans="1:26" x14ac:dyDescent="0.45">
      <c r="A227" s="1" t="s">
        <v>421</v>
      </c>
      <c r="B227" s="1" t="s">
        <v>450</v>
      </c>
      <c r="C227" s="1" t="s">
        <v>456</v>
      </c>
      <c r="D227" s="7" t="s">
        <v>162</v>
      </c>
      <c r="E227" s="1" t="s">
        <v>457</v>
      </c>
      <c r="F227" s="2">
        <v>28600</v>
      </c>
      <c r="G227" s="11">
        <v>16588</v>
      </c>
      <c r="H227" s="11">
        <v>7781.2556826616501</v>
      </c>
      <c r="I227">
        <v>4</v>
      </c>
      <c r="J227" s="12">
        <v>24369.255682661649</v>
      </c>
      <c r="K227" s="12">
        <v>28009</v>
      </c>
      <c r="L227" s="12">
        <v>28600</v>
      </c>
      <c r="M227" s="12">
        <v>-591</v>
      </c>
      <c r="N227" s="12">
        <v>0</v>
      </c>
      <c r="O227" s="12">
        <v>0</v>
      </c>
      <c r="P227" s="12">
        <v>0</v>
      </c>
      <c r="Q227" s="12">
        <v>17272.216666666664</v>
      </c>
      <c r="R227" s="17">
        <v>0.61666666666666659</v>
      </c>
      <c r="S227" s="17">
        <v>0.61666666666666659</v>
      </c>
      <c r="T227" s="12">
        <v>16588</v>
      </c>
      <c r="U227" s="17">
        <v>0.57999999999999996</v>
      </c>
      <c r="V227" s="12">
        <v>684.21666666666351</v>
      </c>
      <c r="W227" s="17">
        <v>2.4428457519606681E-2</v>
      </c>
      <c r="X227" s="34">
        <f>Table1[[#This Row],['#MYR 2021
Final method
(Idleb no-data)]]</f>
        <v>17272.216666666664</v>
      </c>
      <c r="Y227" s="35">
        <f>Table1[[#This Row],[At-Risk FI PIN]]</f>
        <v>7781.2556826616501</v>
      </c>
      <c r="Z227" s="36">
        <f>Table1[[#This Row],[Acute PIN 2021]]+Table1[[#This Row],[At-risk PIN 2021
(as Per HNO 2021 - No Change)]]</f>
        <v>25053.472349328313</v>
      </c>
    </row>
    <row r="228" spans="1:26" x14ac:dyDescent="0.45">
      <c r="A228" s="1" t="s">
        <v>421</v>
      </c>
      <c r="B228" s="1" t="s">
        <v>458</v>
      </c>
      <c r="C228" s="1" t="s">
        <v>458</v>
      </c>
      <c r="D228" s="1" t="s">
        <v>162</v>
      </c>
      <c r="E228" s="1" t="s">
        <v>459</v>
      </c>
      <c r="F228" s="2">
        <v>256379</v>
      </c>
      <c r="G228" s="11">
        <v>148699.82</v>
      </c>
      <c r="H228" s="11">
        <v>59022.205640979628</v>
      </c>
      <c r="I228">
        <v>4</v>
      </c>
      <c r="J228" s="12">
        <v>207722.02564097964</v>
      </c>
      <c r="K228" s="12">
        <v>254613</v>
      </c>
      <c r="L228" s="12">
        <v>256379</v>
      </c>
      <c r="M228" s="12">
        <v>-1766</v>
      </c>
      <c r="N228" s="12">
        <v>0</v>
      </c>
      <c r="O228" s="12">
        <v>0</v>
      </c>
      <c r="P228" s="12">
        <v>0</v>
      </c>
      <c r="Q228" s="12">
        <v>157011.35</v>
      </c>
      <c r="R228" s="17">
        <v>0.6166666666666667</v>
      </c>
      <c r="S228" s="17">
        <v>0.6166666666666667</v>
      </c>
      <c r="T228" s="12">
        <v>148699.82</v>
      </c>
      <c r="U228" s="17">
        <v>0.58000000000000007</v>
      </c>
      <c r="V228" s="12">
        <v>8311.5299999999988</v>
      </c>
      <c r="W228" s="17">
        <v>3.2643777026310515E-2</v>
      </c>
      <c r="X228" s="34">
        <f>Table1[[#This Row],['#MYR 2021
Final method
(Idleb no-data)]]</f>
        <v>157011.35</v>
      </c>
      <c r="Y228" s="35">
        <f>Table1[[#This Row],[At-Risk FI PIN]]</f>
        <v>59022.205640979628</v>
      </c>
      <c r="Z228" s="36">
        <f>Table1[[#This Row],[Acute PIN 2021]]+Table1[[#This Row],[At-risk PIN 2021
(as Per HNO 2021 - No Change)]]</f>
        <v>216033.55564097964</v>
      </c>
    </row>
    <row r="229" spans="1:26" x14ac:dyDescent="0.45">
      <c r="A229" s="1" t="s">
        <v>421</v>
      </c>
      <c r="B229" s="1" t="s">
        <v>458</v>
      </c>
      <c r="C229" s="1" t="s">
        <v>460</v>
      </c>
      <c r="D229" s="7" t="s">
        <v>162</v>
      </c>
      <c r="E229" s="1" t="s">
        <v>461</v>
      </c>
      <c r="F229" s="2">
        <v>12370</v>
      </c>
      <c r="G229" s="11">
        <v>9277.5</v>
      </c>
      <c r="H229" s="11">
        <v>776.66056585146271</v>
      </c>
      <c r="I229">
        <v>3</v>
      </c>
      <c r="J229" s="12">
        <v>10054.160565851464</v>
      </c>
      <c r="K229" s="12">
        <v>12370</v>
      </c>
      <c r="L229" s="12">
        <v>12370</v>
      </c>
      <c r="M229" s="12">
        <v>0</v>
      </c>
      <c r="N229" s="12">
        <v>0</v>
      </c>
      <c r="O229" s="12">
        <v>0</v>
      </c>
      <c r="P229" s="12">
        <v>0</v>
      </c>
      <c r="Q229" s="12">
        <v>9731.0666666666657</v>
      </c>
      <c r="R229" s="17">
        <v>0.78666666666666663</v>
      </c>
      <c r="S229" s="17">
        <v>0.78666666666666663</v>
      </c>
      <c r="T229" s="12">
        <v>9277.5</v>
      </c>
      <c r="U229" s="17">
        <v>0.75</v>
      </c>
      <c r="V229" s="12">
        <v>453.5666666666657</v>
      </c>
      <c r="W229" s="17">
        <v>3.6666666666666591E-2</v>
      </c>
      <c r="X229" s="34">
        <f>Table1[[#This Row],['#MYR 2021
Final method
(Idleb no-data)]]</f>
        <v>9731.0666666666657</v>
      </c>
      <c r="Y229" s="35">
        <f>Table1[[#This Row],[At-Risk FI PIN]]</f>
        <v>776.66056585146271</v>
      </c>
      <c r="Z229" s="36">
        <f>Table1[[#This Row],[Acute PIN 2021]]+Table1[[#This Row],[At-risk PIN 2021
(as Per HNO 2021 - No Change)]]</f>
        <v>10507.727232518129</v>
      </c>
    </row>
    <row r="230" spans="1:26" x14ac:dyDescent="0.45">
      <c r="A230" s="1" t="s">
        <v>421</v>
      </c>
      <c r="B230" s="1" t="s">
        <v>458</v>
      </c>
      <c r="C230" s="1" t="s">
        <v>462</v>
      </c>
      <c r="D230" s="1" t="s">
        <v>162</v>
      </c>
      <c r="E230" s="1" t="s">
        <v>463</v>
      </c>
      <c r="F230" s="2">
        <v>9974</v>
      </c>
      <c r="G230" s="11">
        <v>6183.88</v>
      </c>
      <c r="H230" s="11">
        <v>1252.4514929349214</v>
      </c>
      <c r="I230">
        <v>4</v>
      </c>
      <c r="J230" s="12">
        <v>7436.3314929349217</v>
      </c>
      <c r="K230" s="12">
        <v>9974</v>
      </c>
      <c r="L230" s="12">
        <v>9974</v>
      </c>
      <c r="M230" s="12">
        <v>0</v>
      </c>
      <c r="N230" s="12">
        <v>0</v>
      </c>
      <c r="O230" s="12">
        <v>0</v>
      </c>
      <c r="P230" s="12">
        <v>0</v>
      </c>
      <c r="Q230" s="12">
        <v>6549.5933333333332</v>
      </c>
      <c r="R230" s="17">
        <v>0.65666666666666662</v>
      </c>
      <c r="S230" s="17">
        <v>0.65666666666666662</v>
      </c>
      <c r="T230" s="12">
        <v>6183.88</v>
      </c>
      <c r="U230" s="17">
        <v>0.62</v>
      </c>
      <c r="V230" s="12">
        <v>365.71333333333314</v>
      </c>
      <c r="W230" s="17">
        <v>3.6666666666666646E-2</v>
      </c>
      <c r="X230" s="34">
        <f>Table1[[#This Row],['#MYR 2021
Final method
(Idleb no-data)]]</f>
        <v>6549.5933333333332</v>
      </c>
      <c r="Y230" s="35">
        <f>Table1[[#This Row],[At-Risk FI PIN]]</f>
        <v>1252.4514929349214</v>
      </c>
      <c r="Z230" s="36">
        <f>Table1[[#This Row],[Acute PIN 2021]]+Table1[[#This Row],[At-risk PIN 2021
(as Per HNO 2021 - No Change)]]</f>
        <v>7802.0448262682548</v>
      </c>
    </row>
    <row r="231" spans="1:26" x14ac:dyDescent="0.45">
      <c r="A231" s="1" t="s">
        <v>421</v>
      </c>
      <c r="B231" s="1" t="s">
        <v>464</v>
      </c>
      <c r="C231" s="1" t="s">
        <v>464</v>
      </c>
      <c r="D231" s="7" t="s">
        <v>162</v>
      </c>
      <c r="E231" s="1" t="s">
        <v>465</v>
      </c>
      <c r="F231" s="2">
        <v>34557</v>
      </c>
      <c r="G231" s="11">
        <v>23038.000000000004</v>
      </c>
      <c r="H231" s="11">
        <v>1446.4596698533549</v>
      </c>
      <c r="I231">
        <v>4</v>
      </c>
      <c r="J231" s="12">
        <v>24484.459669853357</v>
      </c>
      <c r="K231" s="12">
        <v>34159</v>
      </c>
      <c r="L231" s="12">
        <v>34557</v>
      </c>
      <c r="M231" s="12">
        <v>-398</v>
      </c>
      <c r="N231" s="12">
        <v>0</v>
      </c>
      <c r="O231" s="12">
        <v>0</v>
      </c>
      <c r="P231" s="12">
        <v>0</v>
      </c>
      <c r="Q231" s="12">
        <v>24025.163333333334</v>
      </c>
      <c r="R231" s="17">
        <v>0.70333333333333337</v>
      </c>
      <c r="S231" s="17">
        <v>0.70333333333333337</v>
      </c>
      <c r="T231" s="12">
        <v>23038.000000000004</v>
      </c>
      <c r="U231" s="17">
        <v>0.66666666666666674</v>
      </c>
      <c r="V231" s="12">
        <v>987.16333333333023</v>
      </c>
      <c r="W231" s="17">
        <v>2.8899070035227327E-2</v>
      </c>
      <c r="X231" s="34">
        <f>Table1[[#This Row],['#MYR 2021
Final method
(Idleb no-data)]]</f>
        <v>24025.163333333334</v>
      </c>
      <c r="Y231" s="35">
        <f>Table1[[#This Row],[At-Risk FI PIN]]</f>
        <v>1446.4596698533549</v>
      </c>
      <c r="Z231" s="36">
        <f>Table1[[#This Row],[Acute PIN 2021]]+Table1[[#This Row],[At-risk PIN 2021
(as Per HNO 2021 - No Change)]]</f>
        <v>25471.623003186687</v>
      </c>
    </row>
    <row r="232" spans="1:26" x14ac:dyDescent="0.45">
      <c r="A232" s="1" t="s">
        <v>421</v>
      </c>
      <c r="B232" s="1" t="s">
        <v>464</v>
      </c>
      <c r="C232" s="1" t="s">
        <v>466</v>
      </c>
      <c r="D232" s="1" t="s">
        <v>162</v>
      </c>
      <c r="E232" s="1" t="s">
        <v>467</v>
      </c>
      <c r="F232" s="2">
        <v>5906</v>
      </c>
      <c r="G232" s="11">
        <v>2480.52</v>
      </c>
      <c r="H232" s="11">
        <v>865.23042612317909</v>
      </c>
      <c r="I232">
        <v>3</v>
      </c>
      <c r="J232" s="12">
        <v>3345.7504261231788</v>
      </c>
      <c r="K232" s="12">
        <v>5906</v>
      </c>
      <c r="L232" s="12">
        <v>5906</v>
      </c>
      <c r="M232" s="12">
        <v>0</v>
      </c>
      <c r="N232" s="12">
        <v>0</v>
      </c>
      <c r="O232" s="12">
        <v>0</v>
      </c>
      <c r="P232" s="12">
        <v>0</v>
      </c>
      <c r="Q232" s="12">
        <v>2697.0733333333333</v>
      </c>
      <c r="R232" s="17">
        <v>0.45666666666666667</v>
      </c>
      <c r="S232" s="17">
        <v>0.45666666666666667</v>
      </c>
      <c r="T232" s="12">
        <v>2480.52</v>
      </c>
      <c r="U232" s="17">
        <v>0.42</v>
      </c>
      <c r="V232" s="12">
        <v>216.55333333333328</v>
      </c>
      <c r="W232" s="17">
        <v>3.666666666666666E-2</v>
      </c>
      <c r="X232" s="34">
        <f>Table1[[#This Row],['#MYR 2021
Final method
(Idleb no-data)]]</f>
        <v>2697.0733333333333</v>
      </c>
      <c r="Y232" s="35">
        <f>Table1[[#This Row],[At-Risk FI PIN]]</f>
        <v>865.23042612317909</v>
      </c>
      <c r="Z232" s="36">
        <f>Table1[[#This Row],[Acute PIN 2021]]+Table1[[#This Row],[At-risk PIN 2021
(as Per HNO 2021 - No Change)]]</f>
        <v>3562.3037594565121</v>
      </c>
    </row>
    <row r="233" spans="1:26" x14ac:dyDescent="0.45">
      <c r="A233" s="1" t="s">
        <v>421</v>
      </c>
      <c r="B233" s="1" t="s">
        <v>468</v>
      </c>
      <c r="C233" s="1" t="s">
        <v>468</v>
      </c>
      <c r="D233" s="7" t="s">
        <v>162</v>
      </c>
      <c r="E233" s="1" t="s">
        <v>469</v>
      </c>
      <c r="F233" s="2">
        <v>55293</v>
      </c>
      <c r="G233" s="11">
        <v>29120.979999999996</v>
      </c>
      <c r="H233" s="11">
        <v>2314.4108147466959</v>
      </c>
      <c r="I233">
        <v>4</v>
      </c>
      <c r="J233" s="12">
        <v>31435.390814746694</v>
      </c>
      <c r="K233" s="12">
        <v>54903</v>
      </c>
      <c r="L233" s="12">
        <v>55293</v>
      </c>
      <c r="M233" s="12">
        <v>-390</v>
      </c>
      <c r="N233" s="12">
        <v>0</v>
      </c>
      <c r="O233" s="12">
        <v>0</v>
      </c>
      <c r="P233" s="12">
        <v>0</v>
      </c>
      <c r="Q233" s="12">
        <v>30928.689999999995</v>
      </c>
      <c r="R233" s="17">
        <v>0.56333333333333324</v>
      </c>
      <c r="S233" s="17">
        <v>0.56333333333333324</v>
      </c>
      <c r="T233" s="12">
        <v>29120.979999999996</v>
      </c>
      <c r="U233" s="17">
        <v>0.52666666666666662</v>
      </c>
      <c r="V233" s="12">
        <v>1807.7099999999991</v>
      </c>
      <c r="W233" s="17">
        <v>3.2925523195453783E-2</v>
      </c>
      <c r="X233" s="34">
        <f>Table1[[#This Row],['#MYR 2021
Final method
(Idleb no-data)]]</f>
        <v>30928.689999999995</v>
      </c>
      <c r="Y233" s="35">
        <f>Table1[[#This Row],[At-Risk FI PIN]]</f>
        <v>2314.4108147466959</v>
      </c>
      <c r="Z233" s="36">
        <f>Table1[[#This Row],[Acute PIN 2021]]+Table1[[#This Row],[At-risk PIN 2021
(as Per HNO 2021 - No Change)]]</f>
        <v>33243.100814746693</v>
      </c>
    </row>
    <row r="234" spans="1:26" x14ac:dyDescent="0.45">
      <c r="A234" s="1" t="s">
        <v>421</v>
      </c>
      <c r="B234" s="1" t="s">
        <v>468</v>
      </c>
      <c r="C234" s="1" t="s">
        <v>470</v>
      </c>
      <c r="D234" s="1" t="s">
        <v>162</v>
      </c>
      <c r="E234" s="1" t="s">
        <v>471</v>
      </c>
      <c r="F234" s="2">
        <v>43478</v>
      </c>
      <c r="G234" s="11">
        <v>12173.840000000002</v>
      </c>
      <c r="H234" s="11">
        <v>5004.6366060763794</v>
      </c>
      <c r="I234">
        <v>3</v>
      </c>
      <c r="J234" s="12">
        <v>17178.47660607638</v>
      </c>
      <c r="K234" s="12">
        <v>43183</v>
      </c>
      <c r="L234" s="12">
        <v>43478</v>
      </c>
      <c r="M234" s="12">
        <v>-295</v>
      </c>
      <c r="N234" s="12">
        <v>0</v>
      </c>
      <c r="O234" s="12">
        <v>0</v>
      </c>
      <c r="P234" s="12">
        <v>0</v>
      </c>
      <c r="Q234" s="12">
        <v>13674.616666666669</v>
      </c>
      <c r="R234" s="17">
        <v>0.31666666666666671</v>
      </c>
      <c r="S234" s="17">
        <v>0.31666666666666671</v>
      </c>
      <c r="T234" s="12">
        <v>12173.840000000002</v>
      </c>
      <c r="U234" s="17">
        <v>0.28000000000000003</v>
      </c>
      <c r="V234" s="12">
        <v>1500.7766666666666</v>
      </c>
      <c r="W234" s="17">
        <v>3.4753876911438913E-2</v>
      </c>
      <c r="X234" s="34">
        <f>Table1[[#This Row],['#MYR 2021
Final method
(Idleb no-data)]]</f>
        <v>13674.616666666669</v>
      </c>
      <c r="Y234" s="35">
        <f>Table1[[#This Row],[At-Risk FI PIN]]</f>
        <v>5004.6366060763794</v>
      </c>
      <c r="Z234" s="36">
        <f>Table1[[#This Row],[Acute PIN 2021]]+Table1[[#This Row],[At-risk PIN 2021
(as Per HNO 2021 - No Change)]]</f>
        <v>18679.253272743048</v>
      </c>
    </row>
    <row r="235" spans="1:26" x14ac:dyDescent="0.45">
      <c r="A235" s="1" t="s">
        <v>421</v>
      </c>
      <c r="B235" s="1" t="s">
        <v>472</v>
      </c>
      <c r="C235" s="1" t="s">
        <v>472</v>
      </c>
      <c r="D235" s="7" t="s">
        <v>162</v>
      </c>
      <c r="E235" s="1" t="s">
        <v>473</v>
      </c>
      <c r="F235" s="2">
        <v>29600</v>
      </c>
      <c r="G235" s="11">
        <v>18836.363636363636</v>
      </c>
      <c r="H235" s="11">
        <v>4505.3580753442193</v>
      </c>
      <c r="I235">
        <v>4</v>
      </c>
      <c r="J235" s="12">
        <v>23341.721711707854</v>
      </c>
      <c r="K235" s="12">
        <v>29392</v>
      </c>
      <c r="L235" s="12">
        <v>29600</v>
      </c>
      <c r="M235" s="12">
        <v>-208</v>
      </c>
      <c r="N235" s="12">
        <v>0</v>
      </c>
      <c r="O235" s="12">
        <v>0</v>
      </c>
      <c r="P235" s="12">
        <v>0</v>
      </c>
      <c r="Q235" s="12">
        <v>19781.706666666665</v>
      </c>
      <c r="R235" s="17">
        <v>0.67303030303030298</v>
      </c>
      <c r="S235" s="17">
        <v>0.67303030303030298</v>
      </c>
      <c r="T235" s="12">
        <v>18836.363636363636</v>
      </c>
      <c r="U235" s="17">
        <v>0.63636363636363635</v>
      </c>
      <c r="V235" s="12">
        <v>945.34303030302908</v>
      </c>
      <c r="W235" s="17">
        <v>3.216327675228052E-2</v>
      </c>
      <c r="X235" s="34">
        <f>Table1[[#This Row],['#MYR 2021
Final method
(Idleb no-data)]]</f>
        <v>19781.706666666665</v>
      </c>
      <c r="Y235" s="35">
        <f>Table1[[#This Row],[At-Risk FI PIN]]</f>
        <v>4505.3580753442193</v>
      </c>
      <c r="Z235" s="36">
        <f>Table1[[#This Row],[Acute PIN 2021]]+Table1[[#This Row],[At-risk PIN 2021
(as Per HNO 2021 - No Change)]]</f>
        <v>24287.064742010883</v>
      </c>
    </row>
    <row r="236" spans="1:26" x14ac:dyDescent="0.45">
      <c r="A236" s="1" t="s">
        <v>421</v>
      </c>
      <c r="B236" s="1" t="s">
        <v>472</v>
      </c>
      <c r="C236" s="1" t="s">
        <v>474</v>
      </c>
      <c r="D236" s="1" t="s">
        <v>162</v>
      </c>
      <c r="E236" s="1" t="s">
        <v>475</v>
      </c>
      <c r="F236" s="2">
        <v>16744</v>
      </c>
      <c r="G236" s="11">
        <v>14399.84</v>
      </c>
      <c r="H236" s="11">
        <v>175.21428879839522</v>
      </c>
      <c r="I236">
        <v>3</v>
      </c>
      <c r="J236" s="12">
        <v>14575.054288798396</v>
      </c>
      <c r="K236" s="12">
        <v>16437</v>
      </c>
      <c r="L236" s="12">
        <v>16744</v>
      </c>
      <c r="M236" s="12">
        <v>-307</v>
      </c>
      <c r="N236" s="12">
        <v>0</v>
      </c>
      <c r="O236" s="12">
        <v>0</v>
      </c>
      <c r="P236" s="12">
        <v>0</v>
      </c>
      <c r="Q236" s="12">
        <v>14738.509999999998</v>
      </c>
      <c r="R236" s="17">
        <v>0.89666666666666661</v>
      </c>
      <c r="S236" s="17">
        <v>0.89666666666666661</v>
      </c>
      <c r="T236" s="12">
        <v>14399.84</v>
      </c>
      <c r="U236" s="17">
        <v>0.86</v>
      </c>
      <c r="V236" s="12">
        <v>338.66999999999825</v>
      </c>
      <c r="W236" s="17">
        <v>2.0604124840299217E-2</v>
      </c>
      <c r="X236" s="34">
        <f>Table1[[#This Row],['#MYR 2021
Final method
(Idleb no-data)]]</f>
        <v>14738.509999999998</v>
      </c>
      <c r="Y236" s="35">
        <f>Table1[[#This Row],[At-Risk FI PIN]]</f>
        <v>175.21428879839522</v>
      </c>
      <c r="Z236" s="36">
        <f>Table1[[#This Row],[Acute PIN 2021]]+Table1[[#This Row],[At-risk PIN 2021
(as Per HNO 2021 - No Change)]]</f>
        <v>14913.724288798394</v>
      </c>
    </row>
    <row r="237" spans="1:26" x14ac:dyDescent="0.45">
      <c r="A237" s="1" t="s">
        <v>421</v>
      </c>
      <c r="B237" s="1" t="s">
        <v>472</v>
      </c>
      <c r="C237" s="1" t="s">
        <v>476</v>
      </c>
      <c r="D237" s="7" t="s">
        <v>162</v>
      </c>
      <c r="E237" s="1" t="s">
        <v>477</v>
      </c>
      <c r="F237" s="2">
        <v>31444</v>
      </c>
      <c r="G237" s="11">
        <v>17119.511111111111</v>
      </c>
      <c r="H237" s="11">
        <v>1096.7984744737894</v>
      </c>
      <c r="I237">
        <v>4</v>
      </c>
      <c r="J237" s="12">
        <v>18216.309585584899</v>
      </c>
      <c r="K237" s="12">
        <v>31243</v>
      </c>
      <c r="L237" s="12">
        <v>31444</v>
      </c>
      <c r="M237" s="12">
        <v>-201</v>
      </c>
      <c r="N237" s="12">
        <v>0</v>
      </c>
      <c r="O237" s="12">
        <v>0</v>
      </c>
      <c r="P237" s="12">
        <v>0</v>
      </c>
      <c r="Q237" s="12">
        <v>18155.654444444441</v>
      </c>
      <c r="R237" s="17">
        <v>0.58111111111111102</v>
      </c>
      <c r="S237" s="17">
        <v>0.58111111111111102</v>
      </c>
      <c r="T237" s="12">
        <v>17119.511111111111</v>
      </c>
      <c r="U237" s="17">
        <v>0.5444444444444444</v>
      </c>
      <c r="V237" s="12">
        <v>1036.1433333333298</v>
      </c>
      <c r="W237" s="17">
        <v>3.3164015406117527E-2</v>
      </c>
      <c r="X237" s="34">
        <f>Table1[[#This Row],['#MYR 2021
Final method
(Idleb no-data)]]</f>
        <v>18155.654444444441</v>
      </c>
      <c r="Y237" s="35">
        <f>Table1[[#This Row],[At-Risk FI PIN]]</f>
        <v>1096.7984744737894</v>
      </c>
      <c r="Z237" s="36">
        <f>Table1[[#This Row],[Acute PIN 2021]]+Table1[[#This Row],[At-risk PIN 2021
(as Per HNO 2021 - No Change)]]</f>
        <v>19252.452918918229</v>
      </c>
    </row>
    <row r="238" spans="1:26" x14ac:dyDescent="0.45">
      <c r="A238" s="1" t="s">
        <v>421</v>
      </c>
      <c r="B238" s="1" t="s">
        <v>472</v>
      </c>
      <c r="C238" s="1" t="s">
        <v>478</v>
      </c>
      <c r="D238" s="1" t="s">
        <v>162</v>
      </c>
      <c r="E238" s="1" t="s">
        <v>479</v>
      </c>
      <c r="F238" s="2">
        <v>15388</v>
      </c>
      <c r="G238" s="11">
        <v>1538.8000000000002</v>
      </c>
      <c r="H238" s="11">
        <v>1610.2469398170724</v>
      </c>
      <c r="I238">
        <v>3</v>
      </c>
      <c r="J238" s="12">
        <v>3149.0469398170726</v>
      </c>
      <c r="K238" s="12">
        <v>15360</v>
      </c>
      <c r="L238" s="12">
        <v>15388</v>
      </c>
      <c r="M238" s="12">
        <v>-28</v>
      </c>
      <c r="N238" s="12">
        <v>0</v>
      </c>
      <c r="O238" s="12">
        <v>0</v>
      </c>
      <c r="P238" s="12">
        <v>0</v>
      </c>
      <c r="Q238" s="12">
        <v>2099.1999999999998</v>
      </c>
      <c r="R238" s="17">
        <v>0.13666666666666666</v>
      </c>
      <c r="S238" s="17">
        <v>0.13666666666666666</v>
      </c>
      <c r="T238" s="12">
        <v>1538.8000000000002</v>
      </c>
      <c r="U238" s="17">
        <v>0.1</v>
      </c>
      <c r="V238" s="12">
        <v>560.39999999999964</v>
      </c>
      <c r="W238" s="17">
        <v>3.6484374999999979E-2</v>
      </c>
      <c r="X238" s="34">
        <f>Table1[[#This Row],['#MYR 2021
Final method
(Idleb no-data)]]</f>
        <v>2099.1999999999998</v>
      </c>
      <c r="Y238" s="35">
        <f>Table1[[#This Row],[At-Risk FI PIN]]</f>
        <v>1610.2469398170724</v>
      </c>
      <c r="Z238" s="36">
        <f>Table1[[#This Row],[Acute PIN 2021]]+Table1[[#This Row],[At-risk PIN 2021
(as Per HNO 2021 - No Change)]]</f>
        <v>3709.4469398170722</v>
      </c>
    </row>
    <row r="239" spans="1:26" x14ac:dyDescent="0.45">
      <c r="A239" s="1" t="s">
        <v>421</v>
      </c>
      <c r="B239" s="1" t="s">
        <v>472</v>
      </c>
      <c r="C239" s="1" t="s">
        <v>480</v>
      </c>
      <c r="D239" s="7" t="s">
        <v>162</v>
      </c>
      <c r="E239" s="1" t="s">
        <v>481</v>
      </c>
      <c r="F239" s="2">
        <v>27355</v>
      </c>
      <c r="G239" s="11">
        <v>21884</v>
      </c>
      <c r="H239" s="11">
        <v>1145.0040301194699</v>
      </c>
      <c r="I239">
        <v>4</v>
      </c>
      <c r="J239" s="12">
        <v>23029.004030119471</v>
      </c>
      <c r="K239" s="12">
        <v>27663</v>
      </c>
      <c r="L239" s="12">
        <v>27355</v>
      </c>
      <c r="M239" s="12">
        <v>308</v>
      </c>
      <c r="N239" s="12">
        <v>0</v>
      </c>
      <c r="O239" s="12">
        <v>0</v>
      </c>
      <c r="P239" s="12">
        <v>0</v>
      </c>
      <c r="Q239" s="12">
        <v>23144.71</v>
      </c>
      <c r="R239" s="17">
        <v>0.83666666666666667</v>
      </c>
      <c r="S239" s="17">
        <v>0.83666666666666667</v>
      </c>
      <c r="T239" s="12">
        <v>21884</v>
      </c>
      <c r="U239" s="17">
        <v>0.8</v>
      </c>
      <c r="V239" s="12">
        <v>1260.7099999999991</v>
      </c>
      <c r="W239" s="17">
        <v>4.5573871235946903E-2</v>
      </c>
      <c r="X239" s="34">
        <f>Table1[[#This Row],['#MYR 2021
Final method
(Idleb no-data)]]</f>
        <v>23144.71</v>
      </c>
      <c r="Y239" s="35">
        <f>Table1[[#This Row],[At-Risk FI PIN]]</f>
        <v>1145.0040301194699</v>
      </c>
      <c r="Z239" s="36">
        <f>Table1[[#This Row],[Acute PIN 2021]]+Table1[[#This Row],[At-risk PIN 2021
(as Per HNO 2021 - No Change)]]</f>
        <v>24289.71403011947</v>
      </c>
    </row>
    <row r="240" spans="1:26" x14ac:dyDescent="0.45">
      <c r="A240" s="1" t="s">
        <v>421</v>
      </c>
      <c r="B240" s="1" t="s">
        <v>482</v>
      </c>
      <c r="C240" s="1" t="s">
        <v>482</v>
      </c>
      <c r="D240" s="1" t="s">
        <v>162</v>
      </c>
      <c r="E240" s="1" t="s">
        <v>483</v>
      </c>
      <c r="F240" s="2">
        <v>302512</v>
      </c>
      <c r="G240" s="11">
        <v>141575.61599999998</v>
      </c>
      <c r="H240" s="11">
        <v>31655.77217688732</v>
      </c>
      <c r="I240">
        <v>3</v>
      </c>
      <c r="J240" s="12">
        <v>173231.3881768873</v>
      </c>
      <c r="K240" s="12">
        <v>301836</v>
      </c>
      <c r="L240" s="12">
        <v>302512</v>
      </c>
      <c r="M240" s="12">
        <v>-676</v>
      </c>
      <c r="N240" s="12">
        <v>0</v>
      </c>
      <c r="O240" s="12">
        <v>0</v>
      </c>
      <c r="P240" s="12">
        <v>0</v>
      </c>
      <c r="Q240" s="12">
        <v>152326.56799999997</v>
      </c>
      <c r="R240" s="17">
        <v>0.5046666666666666</v>
      </c>
      <c r="S240" s="17">
        <v>0.5046666666666666</v>
      </c>
      <c r="T240" s="12">
        <v>141575.61599999998</v>
      </c>
      <c r="U240" s="17">
        <v>0.46799999999999992</v>
      </c>
      <c r="V240" s="12">
        <v>10750.95199999999</v>
      </c>
      <c r="W240" s="17">
        <v>3.5618521316211418E-2</v>
      </c>
      <c r="X240" s="34">
        <f>Table1[[#This Row],['#MYR 2021
Final method
(Idleb no-data)]]</f>
        <v>152326.56799999997</v>
      </c>
      <c r="Y240" s="35">
        <f>Table1[[#This Row],[At-Risk FI PIN]]</f>
        <v>31655.77217688732</v>
      </c>
      <c r="Z240" s="36">
        <f>Table1[[#This Row],[Acute PIN 2021]]+Table1[[#This Row],[At-risk PIN 2021
(as Per HNO 2021 - No Change)]]</f>
        <v>183982.34017688729</v>
      </c>
    </row>
    <row r="241" spans="1:26" x14ac:dyDescent="0.45">
      <c r="A241" s="1" t="s">
        <v>421</v>
      </c>
      <c r="B241" s="1" t="s">
        <v>482</v>
      </c>
      <c r="C241" s="1" t="s">
        <v>484</v>
      </c>
      <c r="D241" s="7" t="s">
        <v>162</v>
      </c>
      <c r="E241" s="1" t="s">
        <v>485</v>
      </c>
      <c r="F241" s="2">
        <v>7716</v>
      </c>
      <c r="G241" s="11">
        <v>4320.96</v>
      </c>
      <c r="H241" s="11">
        <v>322.97024662408438</v>
      </c>
      <c r="I241">
        <v>4</v>
      </c>
      <c r="J241" s="12">
        <v>4643.9302466240842</v>
      </c>
      <c r="K241" s="12">
        <v>7656</v>
      </c>
      <c r="L241" s="12">
        <v>7716</v>
      </c>
      <c r="M241" s="12">
        <v>-60</v>
      </c>
      <c r="N241" s="12">
        <v>0</v>
      </c>
      <c r="O241" s="12">
        <v>0</v>
      </c>
      <c r="P241" s="12">
        <v>0</v>
      </c>
      <c r="Q241" s="12">
        <v>4568.08</v>
      </c>
      <c r="R241" s="17">
        <v>0.59666666666666668</v>
      </c>
      <c r="S241" s="17">
        <v>0.59666666666666668</v>
      </c>
      <c r="T241" s="12">
        <v>4320.96</v>
      </c>
      <c r="U241" s="17">
        <v>0.56000000000000005</v>
      </c>
      <c r="V241" s="12">
        <v>247.11999999999989</v>
      </c>
      <c r="W241" s="17">
        <v>3.2277951933124334E-2</v>
      </c>
      <c r="X241" s="34">
        <f>Table1[[#This Row],['#MYR 2021
Final method
(Idleb no-data)]]</f>
        <v>4568.08</v>
      </c>
      <c r="Y241" s="35">
        <f>Table1[[#This Row],[At-Risk FI PIN]]</f>
        <v>322.97024662408438</v>
      </c>
      <c r="Z241" s="36">
        <f>Table1[[#This Row],[Acute PIN 2021]]+Table1[[#This Row],[At-risk PIN 2021
(as Per HNO 2021 - No Change)]]</f>
        <v>4891.0502466240841</v>
      </c>
    </row>
    <row r="242" spans="1:26" x14ac:dyDescent="0.45">
      <c r="A242" s="1" t="s">
        <v>421</v>
      </c>
      <c r="B242" s="1" t="s">
        <v>482</v>
      </c>
      <c r="C242" s="1" t="s">
        <v>486</v>
      </c>
      <c r="D242" s="1" t="s">
        <v>162</v>
      </c>
      <c r="E242" s="1" t="s">
        <v>487</v>
      </c>
      <c r="F242" s="2">
        <v>68713</v>
      </c>
      <c r="G242" s="11">
        <v>48099.1</v>
      </c>
      <c r="H242" s="11">
        <v>3595.1682471942577</v>
      </c>
      <c r="I242">
        <v>4</v>
      </c>
      <c r="J242" s="12">
        <v>51694.268247194253</v>
      </c>
      <c r="K242" s="12">
        <v>68664</v>
      </c>
      <c r="L242" s="12">
        <v>68713</v>
      </c>
      <c r="M242" s="12">
        <v>-49</v>
      </c>
      <c r="N242" s="12">
        <v>0</v>
      </c>
      <c r="O242" s="12">
        <v>0</v>
      </c>
      <c r="P242" s="12">
        <v>0</v>
      </c>
      <c r="Q242" s="12">
        <v>50582.479999999996</v>
      </c>
      <c r="R242" s="17">
        <v>0.73666666666666658</v>
      </c>
      <c r="S242" s="17">
        <v>0.73666666666666658</v>
      </c>
      <c r="T242" s="12">
        <v>48099.1</v>
      </c>
      <c r="U242" s="17">
        <v>0.7</v>
      </c>
      <c r="V242" s="12">
        <v>2483.3799999999974</v>
      </c>
      <c r="W242" s="17">
        <v>3.6167132704182647E-2</v>
      </c>
      <c r="X242" s="34">
        <f>Table1[[#This Row],['#MYR 2021
Final method
(Idleb no-data)]]</f>
        <v>50582.479999999996</v>
      </c>
      <c r="Y242" s="35">
        <f>Table1[[#This Row],[At-Risk FI PIN]]</f>
        <v>3595.1682471942577</v>
      </c>
      <c r="Z242" s="36">
        <f>Table1[[#This Row],[Acute PIN 2021]]+Table1[[#This Row],[At-risk PIN 2021
(as Per HNO 2021 - No Change)]]</f>
        <v>54177.648247194251</v>
      </c>
    </row>
    <row r="243" spans="1:26" x14ac:dyDescent="0.45">
      <c r="A243" s="1" t="s">
        <v>421</v>
      </c>
      <c r="B243" s="1" t="s">
        <v>488</v>
      </c>
      <c r="C243" s="1" t="s">
        <v>489</v>
      </c>
      <c r="D243" s="7" t="s">
        <v>162</v>
      </c>
      <c r="E243" s="1" t="s">
        <v>490</v>
      </c>
      <c r="F243" s="2">
        <v>43180</v>
      </c>
      <c r="G243" s="11">
        <v>13817.6</v>
      </c>
      <c r="H243" s="11">
        <v>3916.0212165189978</v>
      </c>
      <c r="I243">
        <v>3</v>
      </c>
      <c r="J243" s="12">
        <v>17733.621216518997</v>
      </c>
      <c r="K243" s="12">
        <v>45990</v>
      </c>
      <c r="L243" s="12">
        <v>43180</v>
      </c>
      <c r="M243" s="12">
        <v>2810</v>
      </c>
      <c r="N243" s="12">
        <v>0</v>
      </c>
      <c r="O243" s="12">
        <v>0</v>
      </c>
      <c r="P243" s="12">
        <v>0</v>
      </c>
      <c r="Q243" s="12">
        <v>16403.100000000002</v>
      </c>
      <c r="R243" s="17">
        <v>0.35666666666666669</v>
      </c>
      <c r="S243" s="17">
        <v>0.35666666666666669</v>
      </c>
      <c r="T243" s="12">
        <v>13817.6</v>
      </c>
      <c r="U243" s="17">
        <v>0.32</v>
      </c>
      <c r="V243" s="12">
        <v>2585.5000000000018</v>
      </c>
      <c r="W243" s="17">
        <v>5.6218743205044615E-2</v>
      </c>
      <c r="X243" s="34">
        <f>Table1[[#This Row],['#MYR 2021
Final method
(Idleb no-data)]]</f>
        <v>16403.100000000002</v>
      </c>
      <c r="Y243" s="35">
        <f>Table1[[#This Row],[At-Risk FI PIN]]</f>
        <v>3916.0212165189978</v>
      </c>
      <c r="Z243" s="36">
        <f>Table1[[#This Row],[Acute PIN 2021]]+Table1[[#This Row],[At-risk PIN 2021
(as Per HNO 2021 - No Change)]]</f>
        <v>20319.121216519001</v>
      </c>
    </row>
    <row r="244" spans="1:26" x14ac:dyDescent="0.45">
      <c r="A244" s="1" t="s">
        <v>421</v>
      </c>
      <c r="B244" s="1" t="s">
        <v>488</v>
      </c>
      <c r="C244" s="1" t="s">
        <v>491</v>
      </c>
      <c r="D244" s="1" t="s">
        <v>162</v>
      </c>
      <c r="E244" s="1" t="s">
        <v>492</v>
      </c>
      <c r="F244" s="2">
        <v>48243</v>
      </c>
      <c r="G244" s="11">
        <v>23156.639999999996</v>
      </c>
      <c r="H244" s="11">
        <v>1682.7645593448358</v>
      </c>
      <c r="I244">
        <v>3</v>
      </c>
      <c r="J244" s="12">
        <v>24839.404559344832</v>
      </c>
      <c r="K244" s="12">
        <v>47450</v>
      </c>
      <c r="L244" s="12">
        <v>48243</v>
      </c>
      <c r="M244" s="12">
        <v>-793</v>
      </c>
      <c r="N244" s="12">
        <v>0</v>
      </c>
      <c r="O244" s="12">
        <v>0</v>
      </c>
      <c r="P244" s="12">
        <v>0</v>
      </c>
      <c r="Q244" s="12">
        <v>24515.833333333332</v>
      </c>
      <c r="R244" s="17">
        <v>0.51666666666666661</v>
      </c>
      <c r="S244" s="17">
        <v>0.51666666666666661</v>
      </c>
      <c r="T244" s="12">
        <v>23156.639999999996</v>
      </c>
      <c r="U244" s="17">
        <v>0.47999999999999993</v>
      </c>
      <c r="V244" s="12">
        <v>1359.1933333333363</v>
      </c>
      <c r="W244" s="17">
        <v>2.864474885844755E-2</v>
      </c>
      <c r="X244" s="34">
        <f>Table1[[#This Row],['#MYR 2021
Final method
(Idleb no-data)]]</f>
        <v>24515.833333333332</v>
      </c>
      <c r="Y244" s="35">
        <f>Table1[[#This Row],[At-Risk FI PIN]]</f>
        <v>1682.7645593448358</v>
      </c>
      <c r="Z244" s="36">
        <f>Table1[[#This Row],[Acute PIN 2021]]+Table1[[#This Row],[At-risk PIN 2021
(as Per HNO 2021 - No Change)]]</f>
        <v>26198.597892678168</v>
      </c>
    </row>
    <row r="245" spans="1:26" x14ac:dyDescent="0.45">
      <c r="A245" s="1" t="s">
        <v>421</v>
      </c>
      <c r="B245" s="1" t="s">
        <v>488</v>
      </c>
      <c r="C245" s="1" t="s">
        <v>493</v>
      </c>
      <c r="D245" s="7" t="s">
        <v>162</v>
      </c>
      <c r="E245" s="1" t="s">
        <v>494</v>
      </c>
      <c r="F245" s="2">
        <v>421</v>
      </c>
      <c r="G245" s="11">
        <v>0</v>
      </c>
      <c r="H245" s="11">
        <v>0</v>
      </c>
      <c r="I245">
        <v>3</v>
      </c>
      <c r="J245" s="12">
        <v>0</v>
      </c>
      <c r="K245" s="12">
        <v>1371</v>
      </c>
      <c r="L245" s="12">
        <v>421</v>
      </c>
      <c r="M245" s="12">
        <v>950</v>
      </c>
      <c r="N245" s="12">
        <v>0</v>
      </c>
      <c r="O245" s="12">
        <v>0</v>
      </c>
      <c r="P245" s="12">
        <v>0</v>
      </c>
      <c r="Q245" s="12">
        <v>50.27</v>
      </c>
      <c r="R245" s="17">
        <v>3.6666666666666667E-2</v>
      </c>
      <c r="S245" s="17">
        <v>3.6666666666666667E-2</v>
      </c>
      <c r="T245" s="12">
        <v>0</v>
      </c>
      <c r="U245" s="17">
        <v>0</v>
      </c>
      <c r="V245" s="12">
        <v>50.27</v>
      </c>
      <c r="W245" s="17">
        <v>3.6666666666666667E-2</v>
      </c>
      <c r="X245" s="34">
        <f>Table1[[#This Row],['#MYR 2021
Final method
(Idleb no-data)]]</f>
        <v>50.27</v>
      </c>
      <c r="Y245" s="35">
        <f>Table1[[#This Row],[At-Risk FI PIN]]</f>
        <v>0</v>
      </c>
      <c r="Z245" s="36">
        <f>Table1[[#This Row],[Acute PIN 2021]]+Table1[[#This Row],[At-risk PIN 2021
(as Per HNO 2021 - No Change)]]</f>
        <v>50.27</v>
      </c>
    </row>
    <row r="246" spans="1:26" x14ac:dyDescent="0.45">
      <c r="A246" s="1" t="s">
        <v>495</v>
      </c>
      <c r="B246" s="1" t="s">
        <v>495</v>
      </c>
      <c r="C246" s="1" t="s">
        <v>495</v>
      </c>
      <c r="D246" s="1" t="s">
        <v>162</v>
      </c>
      <c r="E246" s="1" t="s">
        <v>496</v>
      </c>
      <c r="F246" s="2">
        <v>301584</v>
      </c>
      <c r="G246" s="11">
        <v>138974.44514106584</v>
      </c>
      <c r="H246" s="11">
        <v>33531.079910735891</v>
      </c>
      <c r="I246">
        <v>3</v>
      </c>
      <c r="J246" s="12">
        <v>172505.52505180173</v>
      </c>
      <c r="K246" s="12">
        <v>306902</v>
      </c>
      <c r="L246" s="12">
        <v>301584</v>
      </c>
      <c r="M246" s="12">
        <v>5318</v>
      </c>
      <c r="N246" s="12">
        <v>0</v>
      </c>
      <c r="O246" s="12">
        <v>0</v>
      </c>
      <c r="P246" s="12">
        <v>0</v>
      </c>
      <c r="Q246" s="12">
        <v>156770.15956112853</v>
      </c>
      <c r="R246" s="17">
        <v>0.51081504702194358</v>
      </c>
      <c r="S246" s="17">
        <v>0.51081504702194358</v>
      </c>
      <c r="T246" s="12">
        <v>138974.44514106584</v>
      </c>
      <c r="U246" s="17">
        <v>0.46081504702194359</v>
      </c>
      <c r="V246" s="12">
        <v>17795.714420062694</v>
      </c>
      <c r="W246" s="17">
        <v>5.7985006354024066E-2</v>
      </c>
      <c r="X246" s="34">
        <f>Table1[[#This Row],['#MYR 2021
Final method
(Idleb no-data)]]</f>
        <v>156770.15956112853</v>
      </c>
      <c r="Y246" s="35">
        <f>Table1[[#This Row],[At-Risk FI PIN]]</f>
        <v>33531.079910735891</v>
      </c>
      <c r="Z246" s="36">
        <f>Table1[[#This Row],[Acute PIN 2021]]+Table1[[#This Row],[At-risk PIN 2021
(as Per HNO 2021 - No Change)]]</f>
        <v>190301.23947186442</v>
      </c>
    </row>
    <row r="247" spans="1:26" x14ac:dyDescent="0.45">
      <c r="A247" s="1" t="s">
        <v>495</v>
      </c>
      <c r="B247" s="1" t="s">
        <v>495</v>
      </c>
      <c r="C247" s="1" t="s">
        <v>497</v>
      </c>
      <c r="D247" s="7" t="s">
        <v>162</v>
      </c>
      <c r="E247" s="1" t="s">
        <v>498</v>
      </c>
      <c r="F247" s="2">
        <v>5349</v>
      </c>
      <c r="G247" s="11">
        <v>2941.9500000000003</v>
      </c>
      <c r="H247" s="11">
        <v>419.80167408442549</v>
      </c>
      <c r="I247">
        <v>3</v>
      </c>
      <c r="J247" s="12">
        <v>3361.7516740844258</v>
      </c>
      <c r="K247" s="12">
        <v>5430</v>
      </c>
      <c r="L247" s="12">
        <v>5349</v>
      </c>
      <c r="M247" s="12">
        <v>81</v>
      </c>
      <c r="N247" s="12">
        <v>0</v>
      </c>
      <c r="O247" s="12">
        <v>0</v>
      </c>
      <c r="P247" s="12">
        <v>0</v>
      </c>
      <c r="Q247" s="12">
        <v>3258.0000000000005</v>
      </c>
      <c r="R247" s="17">
        <v>0.60000000000000009</v>
      </c>
      <c r="S247" s="17">
        <v>0.60000000000000009</v>
      </c>
      <c r="T247" s="12">
        <v>2941.9500000000003</v>
      </c>
      <c r="U247" s="17">
        <v>0.55000000000000004</v>
      </c>
      <c r="V247" s="12">
        <v>316.05000000000018</v>
      </c>
      <c r="W247" s="17">
        <v>5.8204419889502798E-2</v>
      </c>
      <c r="X247" s="34">
        <f>Table1[[#This Row],['#MYR 2021
Final method
(Idleb no-data)]]</f>
        <v>3258.0000000000005</v>
      </c>
      <c r="Y247" s="35">
        <f>Table1[[#This Row],[At-Risk FI PIN]]</f>
        <v>419.80167408442549</v>
      </c>
      <c r="Z247" s="36">
        <f>Table1[[#This Row],[Acute PIN 2021]]+Table1[[#This Row],[At-risk PIN 2021
(as Per HNO 2021 - No Change)]]</f>
        <v>3677.8016740844259</v>
      </c>
    </row>
    <row r="248" spans="1:26" x14ac:dyDescent="0.45">
      <c r="A248" s="1" t="s">
        <v>495</v>
      </c>
      <c r="B248" s="1" t="s">
        <v>495</v>
      </c>
      <c r="C248" s="1" t="s">
        <v>499</v>
      </c>
      <c r="D248" s="1" t="s">
        <v>162</v>
      </c>
      <c r="E248" s="1" t="s">
        <v>500</v>
      </c>
      <c r="F248" s="2">
        <v>18922</v>
      </c>
      <c r="G248" s="11">
        <v>10407.099999999999</v>
      </c>
      <c r="H248" s="11">
        <v>1272.8927613212882</v>
      </c>
      <c r="I248">
        <v>4</v>
      </c>
      <c r="J248" s="12">
        <v>11679.992761321286</v>
      </c>
      <c r="K248" s="12">
        <v>19055</v>
      </c>
      <c r="L248" s="12">
        <v>18922</v>
      </c>
      <c r="M248" s="12">
        <v>133</v>
      </c>
      <c r="N248" s="12">
        <v>0</v>
      </c>
      <c r="O248" s="12">
        <v>0</v>
      </c>
      <c r="P248" s="12">
        <v>0</v>
      </c>
      <c r="Q248" s="12">
        <v>11433</v>
      </c>
      <c r="R248" s="17">
        <v>0.6</v>
      </c>
      <c r="S248" s="17">
        <v>0.6</v>
      </c>
      <c r="T248" s="12">
        <v>10407.099999999999</v>
      </c>
      <c r="U248" s="17">
        <v>0.54999999999999993</v>
      </c>
      <c r="V248" s="12">
        <v>1025.9000000000015</v>
      </c>
      <c r="W248" s="17">
        <v>5.3838887431120516E-2</v>
      </c>
      <c r="X248" s="34">
        <f>Table1[[#This Row],['#MYR 2021
Final method
(Idleb no-data)]]</f>
        <v>11433</v>
      </c>
      <c r="Y248" s="35">
        <f>Table1[[#This Row],[At-Risk FI PIN]]</f>
        <v>1272.8927613212882</v>
      </c>
      <c r="Z248" s="36">
        <f>Table1[[#This Row],[Acute PIN 2021]]+Table1[[#This Row],[At-risk PIN 2021
(as Per HNO 2021 - No Change)]]</f>
        <v>12705.892761321287</v>
      </c>
    </row>
    <row r="249" spans="1:26" x14ac:dyDescent="0.45">
      <c r="A249" s="1" t="s">
        <v>495</v>
      </c>
      <c r="B249" s="1" t="s">
        <v>495</v>
      </c>
      <c r="C249" s="1" t="s">
        <v>501</v>
      </c>
      <c r="D249" s="7" t="s">
        <v>162</v>
      </c>
      <c r="E249" s="1" t="s">
        <v>502</v>
      </c>
      <c r="F249" s="2">
        <v>19734</v>
      </c>
      <c r="G249" s="11">
        <v>5328.18</v>
      </c>
      <c r="H249" s="11">
        <v>413.00510931050297</v>
      </c>
      <c r="I249">
        <v>3</v>
      </c>
      <c r="J249" s="12">
        <v>5741.1851093105033</v>
      </c>
      <c r="K249" s="12">
        <v>19950</v>
      </c>
      <c r="L249" s="12">
        <v>19734</v>
      </c>
      <c r="M249" s="12">
        <v>216</v>
      </c>
      <c r="N249" s="12">
        <v>0</v>
      </c>
      <c r="O249" s="12">
        <v>0</v>
      </c>
      <c r="P249" s="12">
        <v>0</v>
      </c>
      <c r="Q249" s="12">
        <v>6384</v>
      </c>
      <c r="R249" s="17">
        <v>0.32</v>
      </c>
      <c r="S249" s="17">
        <v>0.32</v>
      </c>
      <c r="T249" s="12">
        <v>5328.18</v>
      </c>
      <c r="U249" s="17">
        <v>0.27</v>
      </c>
      <c r="V249" s="12">
        <v>1055.8199999999997</v>
      </c>
      <c r="W249" s="17">
        <v>5.2923308270676678E-2</v>
      </c>
      <c r="X249" s="34">
        <f>Table1[[#This Row],['#MYR 2021
Final method
(Idleb no-data)]]</f>
        <v>6384</v>
      </c>
      <c r="Y249" s="35">
        <f>Table1[[#This Row],[At-Risk FI PIN]]</f>
        <v>413.00510931050297</v>
      </c>
      <c r="Z249" s="36">
        <f>Table1[[#This Row],[Acute PIN 2021]]+Table1[[#This Row],[At-risk PIN 2021
(as Per HNO 2021 - No Change)]]</f>
        <v>6797.005109310503</v>
      </c>
    </row>
    <row r="250" spans="1:26" x14ac:dyDescent="0.45">
      <c r="A250" s="1" t="s">
        <v>495</v>
      </c>
      <c r="B250" s="1" t="s">
        <v>495</v>
      </c>
      <c r="C250" s="1" t="s">
        <v>503</v>
      </c>
      <c r="D250" s="1" t="s">
        <v>162</v>
      </c>
      <c r="E250" s="1" t="s">
        <v>504</v>
      </c>
      <c r="F250" s="2">
        <v>45501</v>
      </c>
      <c r="G250" s="11">
        <v>25480.559999999998</v>
      </c>
      <c r="H250" s="11">
        <v>6031.0591550286599</v>
      </c>
      <c r="I250">
        <v>4</v>
      </c>
      <c r="J250" s="12">
        <v>31511.619155028657</v>
      </c>
      <c r="K250" s="12">
        <v>45891</v>
      </c>
      <c r="L250" s="12">
        <v>45501</v>
      </c>
      <c r="M250" s="12">
        <v>390</v>
      </c>
      <c r="N250" s="12">
        <v>0</v>
      </c>
      <c r="O250" s="12">
        <v>0</v>
      </c>
      <c r="P250" s="12">
        <v>0</v>
      </c>
      <c r="Q250" s="12">
        <v>27993.51</v>
      </c>
      <c r="R250" s="17">
        <v>0.61</v>
      </c>
      <c r="S250" s="17">
        <v>0.61</v>
      </c>
      <c r="T250" s="12">
        <v>25480.559999999998</v>
      </c>
      <c r="U250" s="17">
        <v>0.55999999999999994</v>
      </c>
      <c r="V250" s="12">
        <v>2512.9500000000007</v>
      </c>
      <c r="W250" s="17">
        <v>5.475910309210958E-2</v>
      </c>
      <c r="X250" s="34">
        <f>Table1[[#This Row],['#MYR 2021
Final method
(Idleb no-data)]]</f>
        <v>27993.51</v>
      </c>
      <c r="Y250" s="35">
        <f>Table1[[#This Row],[At-Risk FI PIN]]</f>
        <v>6031.0591550286599</v>
      </c>
      <c r="Z250" s="36">
        <f>Table1[[#This Row],[Acute PIN 2021]]+Table1[[#This Row],[At-risk PIN 2021
(as Per HNO 2021 - No Change)]]</f>
        <v>34024.569155028657</v>
      </c>
    </row>
    <row r="251" spans="1:26" x14ac:dyDescent="0.45">
      <c r="A251" s="1" t="s">
        <v>495</v>
      </c>
      <c r="B251" s="1" t="s">
        <v>495</v>
      </c>
      <c r="C251" s="1" t="s">
        <v>505</v>
      </c>
      <c r="D251" s="7" t="s">
        <v>162</v>
      </c>
      <c r="E251" s="1" t="s">
        <v>506</v>
      </c>
      <c r="F251" s="2">
        <v>14522</v>
      </c>
      <c r="G251" s="11">
        <v>9439.2999999999993</v>
      </c>
      <c r="H251" s="11">
        <v>1671.58868378125</v>
      </c>
      <c r="I251">
        <v>3</v>
      </c>
      <c r="J251" s="12">
        <v>11110.88868378125</v>
      </c>
      <c r="K251" s="12">
        <v>14796</v>
      </c>
      <c r="L251" s="12">
        <v>14522</v>
      </c>
      <c r="M251" s="12">
        <v>274</v>
      </c>
      <c r="N251" s="12">
        <v>0</v>
      </c>
      <c r="O251" s="12">
        <v>0</v>
      </c>
      <c r="P251" s="12">
        <v>0</v>
      </c>
      <c r="Q251" s="12">
        <v>10357.199999999999</v>
      </c>
      <c r="R251" s="17">
        <v>0.7</v>
      </c>
      <c r="S251" s="17">
        <v>0.7</v>
      </c>
      <c r="T251" s="12">
        <v>9439.2999999999993</v>
      </c>
      <c r="U251" s="17">
        <v>0.64999999999999991</v>
      </c>
      <c r="V251" s="12">
        <v>917.89999999999964</v>
      </c>
      <c r="W251" s="17">
        <v>6.2037037037037016E-2</v>
      </c>
      <c r="X251" s="34">
        <f>Table1[[#This Row],['#MYR 2021
Final method
(Idleb no-data)]]</f>
        <v>10357.199999999999</v>
      </c>
      <c r="Y251" s="35">
        <f>Table1[[#This Row],[At-Risk FI PIN]]</f>
        <v>1671.58868378125</v>
      </c>
      <c r="Z251" s="36">
        <f>Table1[[#This Row],[Acute PIN 2021]]+Table1[[#This Row],[At-risk PIN 2021
(as Per HNO 2021 - No Change)]]</f>
        <v>12028.788683781249</v>
      </c>
    </row>
    <row r="252" spans="1:26" x14ac:dyDescent="0.45">
      <c r="A252" s="1" t="s">
        <v>495</v>
      </c>
      <c r="B252" s="1" t="s">
        <v>495</v>
      </c>
      <c r="C252" s="1" t="s">
        <v>507</v>
      </c>
      <c r="D252" s="1" t="s">
        <v>162</v>
      </c>
      <c r="E252" s="1" t="s">
        <v>508</v>
      </c>
      <c r="F252" s="2">
        <v>21177</v>
      </c>
      <c r="G252" s="11">
        <v>9794.3625000000011</v>
      </c>
      <c r="H252" s="11">
        <v>2770.0317978705921</v>
      </c>
      <c r="I252">
        <v>3</v>
      </c>
      <c r="J252" s="12">
        <v>12564.394297870593</v>
      </c>
      <c r="K252" s="12">
        <v>21439</v>
      </c>
      <c r="L252" s="12">
        <v>21177</v>
      </c>
      <c r="M252" s="12">
        <v>262</v>
      </c>
      <c r="N252" s="12">
        <v>0</v>
      </c>
      <c r="O252" s="12">
        <v>0</v>
      </c>
      <c r="P252" s="12">
        <v>0</v>
      </c>
      <c r="Q252" s="12">
        <v>10987.487500000001</v>
      </c>
      <c r="R252" s="17">
        <v>0.51250000000000007</v>
      </c>
      <c r="S252" s="17">
        <v>0.51250000000000007</v>
      </c>
      <c r="T252" s="12">
        <v>9794.3625000000011</v>
      </c>
      <c r="U252" s="17">
        <v>0.46250000000000008</v>
      </c>
      <c r="V252" s="12">
        <v>1193.125</v>
      </c>
      <c r="W252" s="17">
        <v>5.5652082653108823E-2</v>
      </c>
      <c r="X252" s="34">
        <f>Table1[[#This Row],['#MYR 2021
Final method
(Idleb no-data)]]</f>
        <v>10987.487500000001</v>
      </c>
      <c r="Y252" s="35">
        <f>Table1[[#This Row],[At-Risk FI PIN]]</f>
        <v>2770.0317978705921</v>
      </c>
      <c r="Z252" s="36">
        <f>Table1[[#This Row],[Acute PIN 2021]]+Table1[[#This Row],[At-risk PIN 2021
(as Per HNO 2021 - No Change)]]</f>
        <v>13757.519297870593</v>
      </c>
    </row>
    <row r="253" spans="1:26" x14ac:dyDescent="0.45">
      <c r="A253" s="1" t="s">
        <v>495</v>
      </c>
      <c r="B253" s="1" t="s">
        <v>509</v>
      </c>
      <c r="C253" s="1" t="s">
        <v>509</v>
      </c>
      <c r="D253" s="7" t="s">
        <v>162</v>
      </c>
      <c r="E253" s="1" t="s">
        <v>510</v>
      </c>
      <c r="F253" s="2">
        <v>106345</v>
      </c>
      <c r="G253" s="11">
        <v>66085.821428571435</v>
      </c>
      <c r="H253" s="11">
        <v>7153.8833475696229</v>
      </c>
      <c r="I253">
        <v>4</v>
      </c>
      <c r="J253" s="12">
        <v>73239.704776141065</v>
      </c>
      <c r="K253" s="12">
        <v>108512</v>
      </c>
      <c r="L253" s="12">
        <v>106345</v>
      </c>
      <c r="M253" s="12">
        <v>2167</v>
      </c>
      <c r="N253" s="12">
        <v>0</v>
      </c>
      <c r="O253" s="12">
        <v>0</v>
      </c>
      <c r="P253" s="12">
        <v>0</v>
      </c>
      <c r="Q253" s="12">
        <v>72858.057142857142</v>
      </c>
      <c r="R253" s="17">
        <v>0.67142857142857137</v>
      </c>
      <c r="S253" s="17">
        <v>0.67142857142857137</v>
      </c>
      <c r="T253" s="12">
        <v>66085.821428571435</v>
      </c>
      <c r="U253" s="17">
        <v>0.62142857142857144</v>
      </c>
      <c r="V253" s="12">
        <v>6772.2357142857072</v>
      </c>
      <c r="W253" s="17">
        <v>6.2410016535366659E-2</v>
      </c>
      <c r="X253" s="34">
        <f>Table1[[#This Row],['#MYR 2021
Final method
(Idleb no-data)]]</f>
        <v>72858.057142857142</v>
      </c>
      <c r="Y253" s="35">
        <f>Table1[[#This Row],[At-Risk FI PIN]]</f>
        <v>7153.8833475696229</v>
      </c>
      <c r="Z253" s="36">
        <f>Table1[[#This Row],[Acute PIN 2021]]+Table1[[#This Row],[At-risk PIN 2021
(as Per HNO 2021 - No Change)]]</f>
        <v>80011.940490426758</v>
      </c>
    </row>
    <row r="254" spans="1:26" x14ac:dyDescent="0.45">
      <c r="A254" s="1" t="s">
        <v>495</v>
      </c>
      <c r="B254" s="1" t="s">
        <v>509</v>
      </c>
      <c r="C254" s="1" t="s">
        <v>511</v>
      </c>
      <c r="D254" s="1" t="s">
        <v>162</v>
      </c>
      <c r="E254" s="1" t="s">
        <v>512</v>
      </c>
      <c r="F254" s="2">
        <v>13437</v>
      </c>
      <c r="G254" s="11">
        <v>6474.1909090909094</v>
      </c>
      <c r="H254" s="11">
        <v>1278.262171841222</v>
      </c>
      <c r="I254">
        <v>3</v>
      </c>
      <c r="J254" s="12">
        <v>7752.4530809321313</v>
      </c>
      <c r="K254" s="12">
        <v>13584</v>
      </c>
      <c r="L254" s="12">
        <v>13437</v>
      </c>
      <c r="M254" s="12">
        <v>147</v>
      </c>
      <c r="N254" s="12">
        <v>0</v>
      </c>
      <c r="O254" s="12">
        <v>0</v>
      </c>
      <c r="P254" s="12">
        <v>0</v>
      </c>
      <c r="Q254" s="12">
        <v>7224.2181818181825</v>
      </c>
      <c r="R254" s="17">
        <v>0.53181818181818186</v>
      </c>
      <c r="S254" s="17">
        <v>0.53181818181818186</v>
      </c>
      <c r="T254" s="12">
        <v>6474.1909090909094</v>
      </c>
      <c r="U254" s="17">
        <v>0.48181818181818181</v>
      </c>
      <c r="V254" s="12">
        <v>750.02727272727316</v>
      </c>
      <c r="W254" s="17">
        <v>5.521402184388053E-2</v>
      </c>
      <c r="X254" s="34">
        <f>Table1[[#This Row],['#MYR 2021
Final method
(Idleb no-data)]]</f>
        <v>7224.2181818181825</v>
      </c>
      <c r="Y254" s="35">
        <f>Table1[[#This Row],[At-Risk FI PIN]]</f>
        <v>1278.262171841222</v>
      </c>
      <c r="Z254" s="36">
        <f>Table1[[#This Row],[Acute PIN 2021]]+Table1[[#This Row],[At-risk PIN 2021
(as Per HNO 2021 - No Change)]]</f>
        <v>8502.4803536594045</v>
      </c>
    </row>
    <row r="255" spans="1:26" x14ac:dyDescent="0.45">
      <c r="A255" s="1" t="s">
        <v>495</v>
      </c>
      <c r="B255" s="1" t="s">
        <v>509</v>
      </c>
      <c r="C255" s="1" t="s">
        <v>513</v>
      </c>
      <c r="D255" s="7" t="s">
        <v>162</v>
      </c>
      <c r="E255" s="1" t="s">
        <v>514</v>
      </c>
      <c r="F255" s="2">
        <v>9223</v>
      </c>
      <c r="G255" s="11">
        <v>7070.9666666666672</v>
      </c>
      <c r="H255" s="11">
        <v>107.2358513555502</v>
      </c>
      <c r="I255">
        <v>4</v>
      </c>
      <c r="J255" s="12">
        <v>7178.2025180222172</v>
      </c>
      <c r="K255" s="12">
        <v>9298</v>
      </c>
      <c r="L255" s="12">
        <v>9223</v>
      </c>
      <c r="M255" s="12">
        <v>75</v>
      </c>
      <c r="N255" s="12">
        <v>0</v>
      </c>
      <c r="O255" s="12">
        <v>0</v>
      </c>
      <c r="P255" s="12">
        <v>0</v>
      </c>
      <c r="Q255" s="12">
        <v>7593.3666666666677</v>
      </c>
      <c r="R255" s="17">
        <v>0.81666666666666676</v>
      </c>
      <c r="S255" s="17">
        <v>0.81666666666666676</v>
      </c>
      <c r="T255" s="12">
        <v>7070.9666666666672</v>
      </c>
      <c r="U255" s="17">
        <v>0.76666666666666672</v>
      </c>
      <c r="V255" s="12">
        <v>522.40000000000055</v>
      </c>
      <c r="W255" s="17">
        <v>5.6184125618412621E-2</v>
      </c>
      <c r="X255" s="34">
        <f>Table1[[#This Row],['#MYR 2021
Final method
(Idleb no-data)]]</f>
        <v>7593.3666666666677</v>
      </c>
      <c r="Y255" s="35">
        <f>Table1[[#This Row],[At-Risk FI PIN]]</f>
        <v>107.2358513555502</v>
      </c>
      <c r="Z255" s="36">
        <f>Table1[[#This Row],[Acute PIN 2021]]+Table1[[#This Row],[At-risk PIN 2021
(as Per HNO 2021 - No Change)]]</f>
        <v>7700.6025180222177</v>
      </c>
    </row>
    <row r="256" spans="1:26" x14ac:dyDescent="0.45">
      <c r="A256" s="1" t="s">
        <v>495</v>
      </c>
      <c r="B256" s="1" t="s">
        <v>515</v>
      </c>
      <c r="C256" s="6" t="s">
        <v>516</v>
      </c>
      <c r="D256" s="1" t="s">
        <v>162</v>
      </c>
      <c r="E256" s="1" t="s">
        <v>517</v>
      </c>
      <c r="F256" s="2">
        <v>20000</v>
      </c>
      <c r="G256" s="11">
        <v>11166.666666666666</v>
      </c>
      <c r="H256" s="11">
        <v>1046.4302962159293</v>
      </c>
      <c r="I256">
        <v>4</v>
      </c>
      <c r="J256" s="12">
        <v>12213.096962882595</v>
      </c>
      <c r="K256" s="12">
        <v>20091</v>
      </c>
      <c r="L256" s="12">
        <v>20000</v>
      </c>
      <c r="M256" s="12">
        <v>91</v>
      </c>
      <c r="N256" s="12">
        <v>0</v>
      </c>
      <c r="O256" s="12">
        <v>0</v>
      </c>
      <c r="P256" s="12">
        <v>0</v>
      </c>
      <c r="Q256" s="12">
        <v>12222.025000000001</v>
      </c>
      <c r="R256" s="17">
        <v>0.60833333333333339</v>
      </c>
      <c r="S256" s="17">
        <v>0.60833333333333339</v>
      </c>
      <c r="T256" s="12">
        <v>11166.666666666666</v>
      </c>
      <c r="U256" s="17">
        <v>0.55833333333333335</v>
      </c>
      <c r="V256" s="12">
        <v>1055.3583333333354</v>
      </c>
      <c r="W256" s="17">
        <v>5.252891012559531E-2</v>
      </c>
      <c r="X256" s="34">
        <f>Table1[[#This Row],['#MYR 2021
Final method
(Idleb no-data)]]</f>
        <v>12222.025000000001</v>
      </c>
      <c r="Y256" s="35">
        <f>Table1[[#This Row],[At-Risk FI PIN]]</f>
        <v>1046.4302962159293</v>
      </c>
      <c r="Z256" s="36">
        <f>Table1[[#This Row],[Acute PIN 2021]]+Table1[[#This Row],[At-risk PIN 2021
(as Per HNO 2021 - No Change)]]</f>
        <v>13268.455296215931</v>
      </c>
    </row>
    <row r="257" spans="1:26" x14ac:dyDescent="0.45">
      <c r="A257" s="1" t="s">
        <v>495</v>
      </c>
      <c r="B257" s="1" t="s">
        <v>515</v>
      </c>
      <c r="C257" s="6" t="s">
        <v>515</v>
      </c>
      <c r="D257" s="7" t="s">
        <v>162</v>
      </c>
      <c r="E257" s="1" t="s">
        <v>518</v>
      </c>
      <c r="F257" s="2">
        <v>25721</v>
      </c>
      <c r="G257" s="11">
        <v>10881.961538461539</v>
      </c>
      <c r="H257" s="11">
        <v>5176.0064709557528</v>
      </c>
      <c r="I257">
        <v>3</v>
      </c>
      <c r="J257" s="12">
        <v>16057.968009417291</v>
      </c>
      <c r="K257" s="12">
        <v>26149</v>
      </c>
      <c r="L257" s="12">
        <v>25721</v>
      </c>
      <c r="M257" s="12">
        <v>428</v>
      </c>
      <c r="N257" s="12">
        <v>0</v>
      </c>
      <c r="O257" s="12">
        <v>0</v>
      </c>
      <c r="P257" s="12">
        <v>0</v>
      </c>
      <c r="Q257" s="12">
        <v>12370.488461538462</v>
      </c>
      <c r="R257" s="17">
        <v>0.47307692307692306</v>
      </c>
      <c r="S257" s="17">
        <v>0.47307692307692306</v>
      </c>
      <c r="T257" s="12">
        <v>10881.961538461539</v>
      </c>
      <c r="U257" s="17">
        <v>0.42307692307692307</v>
      </c>
      <c r="V257" s="12">
        <v>1488.5269230769227</v>
      </c>
      <c r="W257" s="17">
        <v>5.6924812538793938E-2</v>
      </c>
      <c r="X257" s="34">
        <f>Table1[[#This Row],['#MYR 2021
Final method
(Idleb no-data)]]</f>
        <v>12370.488461538462</v>
      </c>
      <c r="Y257" s="35">
        <f>Table1[[#This Row],[At-Risk FI PIN]]</f>
        <v>5176.0064709557528</v>
      </c>
      <c r="Z257" s="36">
        <f>Table1[[#This Row],[Acute PIN 2021]]+Table1[[#This Row],[At-risk PIN 2021
(as Per HNO 2021 - No Change)]]</f>
        <v>17546.494932494214</v>
      </c>
    </row>
    <row r="258" spans="1:26" x14ac:dyDescent="0.45">
      <c r="A258" s="1" t="s">
        <v>495</v>
      </c>
      <c r="B258" s="1" t="s">
        <v>515</v>
      </c>
      <c r="C258" s="1" t="s">
        <v>519</v>
      </c>
      <c r="D258" s="1" t="s">
        <v>162</v>
      </c>
      <c r="E258" s="1" t="s">
        <v>520</v>
      </c>
      <c r="F258" s="2">
        <v>12071</v>
      </c>
      <c r="G258" s="11">
        <v>8583.822222222223</v>
      </c>
      <c r="H258" s="11">
        <v>421.04867018741612</v>
      </c>
      <c r="I258">
        <v>4</v>
      </c>
      <c r="J258" s="12">
        <v>9004.8708924096391</v>
      </c>
      <c r="K258" s="12">
        <v>12206</v>
      </c>
      <c r="L258" s="12">
        <v>12071</v>
      </c>
      <c r="M258" s="12">
        <v>135</v>
      </c>
      <c r="N258" s="12">
        <v>0</v>
      </c>
      <c r="O258" s="12">
        <v>0</v>
      </c>
      <c r="P258" s="12">
        <v>0</v>
      </c>
      <c r="Q258" s="12">
        <v>9290.1222222222223</v>
      </c>
      <c r="R258" s="17">
        <v>0.76111111111111107</v>
      </c>
      <c r="S258" s="17">
        <v>0.76111111111111107</v>
      </c>
      <c r="T258" s="12">
        <v>8583.822222222223</v>
      </c>
      <c r="U258" s="17">
        <v>0.71111111111111114</v>
      </c>
      <c r="V258" s="12">
        <v>706.29999999999927</v>
      </c>
      <c r="W258" s="17">
        <v>5.7864984433884915E-2</v>
      </c>
      <c r="X258" s="34">
        <f>Table1[[#This Row],['#MYR 2021
Final method
(Idleb no-data)]]</f>
        <v>9290.1222222222223</v>
      </c>
      <c r="Y258" s="35">
        <f>Table1[[#This Row],[At-Risk FI PIN]]</f>
        <v>421.04867018741612</v>
      </c>
      <c r="Z258" s="36">
        <f>Table1[[#This Row],[Acute PIN 2021]]+Table1[[#This Row],[At-risk PIN 2021
(as Per HNO 2021 - No Change)]]</f>
        <v>9711.1708924096383</v>
      </c>
    </row>
    <row r="259" spans="1:26" x14ac:dyDescent="0.45">
      <c r="A259" s="1" t="s">
        <v>495</v>
      </c>
      <c r="B259" s="1" t="s">
        <v>515</v>
      </c>
      <c r="C259" s="1" t="s">
        <v>521</v>
      </c>
      <c r="D259" s="7" t="s">
        <v>162</v>
      </c>
      <c r="E259" s="1" t="s">
        <v>522</v>
      </c>
      <c r="F259" s="2">
        <v>9436</v>
      </c>
      <c r="G259" s="11">
        <v>4825.227272727273</v>
      </c>
      <c r="H259" s="11">
        <v>448.82346704970502</v>
      </c>
      <c r="I259">
        <v>4</v>
      </c>
      <c r="J259" s="12">
        <v>5274.0507397769779</v>
      </c>
      <c r="K259" s="12">
        <v>9658</v>
      </c>
      <c r="L259" s="12">
        <v>9436</v>
      </c>
      <c r="M259" s="12">
        <v>222</v>
      </c>
      <c r="N259" s="12">
        <v>0</v>
      </c>
      <c r="O259" s="12">
        <v>0</v>
      </c>
      <c r="P259" s="12">
        <v>0</v>
      </c>
      <c r="Q259" s="12">
        <v>5421.6500000000005</v>
      </c>
      <c r="R259" s="17">
        <v>0.5613636363636364</v>
      </c>
      <c r="S259" s="17">
        <v>0.5613636363636364</v>
      </c>
      <c r="T259" s="12">
        <v>4825.227272727273</v>
      </c>
      <c r="U259" s="17">
        <v>0.51136363636363635</v>
      </c>
      <c r="V259" s="12">
        <v>596.42272727272757</v>
      </c>
      <c r="W259" s="17">
        <v>6.1754268717408113E-2</v>
      </c>
      <c r="X259" s="34">
        <f>Table1[[#This Row],['#MYR 2021
Final method
(Idleb no-data)]]</f>
        <v>5421.6500000000005</v>
      </c>
      <c r="Y259" s="35">
        <f>Table1[[#This Row],[At-Risk FI PIN]]</f>
        <v>448.82346704970502</v>
      </c>
      <c r="Z259" s="36">
        <f>Table1[[#This Row],[Acute PIN 2021]]+Table1[[#This Row],[At-risk PIN 2021
(as Per HNO 2021 - No Change)]]</f>
        <v>5870.4734670497055</v>
      </c>
    </row>
    <row r="260" spans="1:26" x14ac:dyDescent="0.45">
      <c r="A260" s="1" t="s">
        <v>495</v>
      </c>
      <c r="B260" s="1" t="s">
        <v>523</v>
      </c>
      <c r="C260" s="6" t="s">
        <v>523</v>
      </c>
      <c r="D260" s="1" t="s">
        <v>162</v>
      </c>
      <c r="E260" s="1" t="s">
        <v>524</v>
      </c>
      <c r="F260" s="2">
        <v>69978</v>
      </c>
      <c r="G260" s="11">
        <v>33080.509090909087</v>
      </c>
      <c r="H260" s="11">
        <v>3328.5045122090141</v>
      </c>
      <c r="I260">
        <v>3</v>
      </c>
      <c r="J260" s="12">
        <v>36409.013603118103</v>
      </c>
      <c r="K260" s="12">
        <v>70989</v>
      </c>
      <c r="L260" s="12">
        <v>69978</v>
      </c>
      <c r="M260" s="12">
        <v>1011</v>
      </c>
      <c r="N260" s="12">
        <v>0</v>
      </c>
      <c r="O260" s="12">
        <v>0</v>
      </c>
      <c r="P260" s="12">
        <v>0</v>
      </c>
      <c r="Q260" s="12">
        <v>37107.88636363636</v>
      </c>
      <c r="R260" s="17">
        <v>0.52272727272727271</v>
      </c>
      <c r="S260" s="17">
        <v>0.52272727272727271</v>
      </c>
      <c r="T260" s="12">
        <v>33080.509090909087</v>
      </c>
      <c r="U260" s="17">
        <v>0.47272727272727266</v>
      </c>
      <c r="V260" s="12">
        <v>4027.3772727272735</v>
      </c>
      <c r="W260" s="17">
        <v>5.6732413088327396E-2</v>
      </c>
      <c r="X260" s="34">
        <f>Table1[[#This Row],['#MYR 2021
Final method
(Idleb no-data)]]</f>
        <v>37107.88636363636</v>
      </c>
      <c r="Y260" s="35">
        <f>Table1[[#This Row],[At-Risk FI PIN]]</f>
        <v>3328.5045122090141</v>
      </c>
      <c r="Z260" s="36">
        <f>Table1[[#This Row],[Acute PIN 2021]]+Table1[[#This Row],[At-risk PIN 2021
(as Per HNO 2021 - No Change)]]</f>
        <v>40436.390875845376</v>
      </c>
    </row>
    <row r="261" spans="1:26" x14ac:dyDescent="0.45">
      <c r="A261" s="1" t="s">
        <v>495</v>
      </c>
      <c r="B261" s="1" t="s">
        <v>523</v>
      </c>
      <c r="C261" s="6" t="s">
        <v>525</v>
      </c>
      <c r="D261" s="7" t="s">
        <v>162</v>
      </c>
      <c r="E261" s="1" t="s">
        <v>526</v>
      </c>
      <c r="F261" s="2">
        <v>21290</v>
      </c>
      <c r="G261" s="11">
        <v>13404.814814814812</v>
      </c>
      <c r="H261" s="11">
        <v>825.12966690507903</v>
      </c>
      <c r="I261">
        <v>4</v>
      </c>
      <c r="J261" s="12">
        <v>14229.944481719891</v>
      </c>
      <c r="K261" s="12">
        <v>21471</v>
      </c>
      <c r="L261" s="12">
        <v>21290</v>
      </c>
      <c r="M261" s="12">
        <v>181</v>
      </c>
      <c r="N261" s="12">
        <v>0</v>
      </c>
      <c r="O261" s="12">
        <v>0</v>
      </c>
      <c r="P261" s="12">
        <v>0</v>
      </c>
      <c r="Q261" s="12">
        <v>14592.327777777777</v>
      </c>
      <c r="R261" s="17">
        <v>0.67962962962962958</v>
      </c>
      <c r="S261" s="17">
        <v>0.67962962962962958</v>
      </c>
      <c r="T261" s="12">
        <v>13404.814814814812</v>
      </c>
      <c r="U261" s="17">
        <v>0.62962962962962954</v>
      </c>
      <c r="V261" s="12">
        <v>1187.5129629629646</v>
      </c>
      <c r="W261" s="17">
        <v>5.5307762235711641E-2</v>
      </c>
      <c r="X261" s="34">
        <f>Table1[[#This Row],['#MYR 2021
Final method
(Idleb no-data)]]</f>
        <v>14592.327777777777</v>
      </c>
      <c r="Y261" s="35">
        <f>Table1[[#This Row],[At-Risk FI PIN]]</f>
        <v>825.12966690507903</v>
      </c>
      <c r="Z261" s="36">
        <f>Table1[[#This Row],[Acute PIN 2021]]+Table1[[#This Row],[At-risk PIN 2021
(as Per HNO 2021 - No Change)]]</f>
        <v>15417.457444682856</v>
      </c>
    </row>
    <row r="262" spans="1:26" x14ac:dyDescent="0.45">
      <c r="A262" s="1" t="s">
        <v>495</v>
      </c>
      <c r="B262" s="1" t="s">
        <v>523</v>
      </c>
      <c r="C262" s="6" t="s">
        <v>527</v>
      </c>
      <c r="D262" s="1" t="s">
        <v>162</v>
      </c>
      <c r="E262" s="1" t="s">
        <v>528</v>
      </c>
      <c r="F262" s="2">
        <v>7658</v>
      </c>
      <c r="G262" s="11">
        <v>4485.4000000000005</v>
      </c>
      <c r="H262" s="11">
        <v>915.83579524818128</v>
      </c>
      <c r="I262">
        <v>3</v>
      </c>
      <c r="J262" s="12">
        <v>5401.2357952481816</v>
      </c>
      <c r="K262" s="12">
        <v>7781</v>
      </c>
      <c r="L262" s="12">
        <v>7658</v>
      </c>
      <c r="M262" s="12">
        <v>123</v>
      </c>
      <c r="N262" s="12">
        <v>0</v>
      </c>
      <c r="O262" s="12">
        <v>0</v>
      </c>
      <c r="P262" s="12">
        <v>0</v>
      </c>
      <c r="Q262" s="12">
        <v>4946.4928571428582</v>
      </c>
      <c r="R262" s="17">
        <v>0.6357142857142859</v>
      </c>
      <c r="S262" s="17">
        <v>0.6357142857142859</v>
      </c>
      <c r="T262" s="12">
        <v>4485.4000000000005</v>
      </c>
      <c r="U262" s="17">
        <v>0.58571428571428574</v>
      </c>
      <c r="V262" s="12">
        <v>461.09285714285761</v>
      </c>
      <c r="W262" s="17">
        <v>5.9258817265500273E-2</v>
      </c>
      <c r="X262" s="34">
        <f>Table1[[#This Row],['#MYR 2021
Final method
(Idleb no-data)]]</f>
        <v>4946.4928571428582</v>
      </c>
      <c r="Y262" s="35">
        <f>Table1[[#This Row],[At-Risk FI PIN]]</f>
        <v>915.83579524818128</v>
      </c>
      <c r="Z262" s="36">
        <f>Table1[[#This Row],[Acute PIN 2021]]+Table1[[#This Row],[At-risk PIN 2021
(as Per HNO 2021 - No Change)]]</f>
        <v>5862.3286523910392</v>
      </c>
    </row>
    <row r="263" spans="1:26" x14ac:dyDescent="0.45">
      <c r="A263" s="1" t="s">
        <v>495</v>
      </c>
      <c r="B263" s="1" t="s">
        <v>523</v>
      </c>
      <c r="C263" s="1" t="s">
        <v>529</v>
      </c>
      <c r="D263" s="7" t="s">
        <v>162</v>
      </c>
      <c r="E263" s="1" t="s">
        <v>530</v>
      </c>
      <c r="F263" s="2">
        <v>7967</v>
      </c>
      <c r="G263" s="11">
        <v>5349.2714285714292</v>
      </c>
      <c r="H263" s="11">
        <v>833.69101699523094</v>
      </c>
      <c r="I263">
        <v>4</v>
      </c>
      <c r="J263" s="12">
        <v>6182.9624455666599</v>
      </c>
      <c r="K263" s="12">
        <v>8180</v>
      </c>
      <c r="L263" s="12">
        <v>7967</v>
      </c>
      <c r="M263" s="12">
        <v>213</v>
      </c>
      <c r="N263" s="12">
        <v>0</v>
      </c>
      <c r="O263" s="12">
        <v>0</v>
      </c>
      <c r="P263" s="12">
        <v>0</v>
      </c>
      <c r="Q263" s="12">
        <v>5901.2857142857147</v>
      </c>
      <c r="R263" s="17">
        <v>0.72142857142857153</v>
      </c>
      <c r="S263" s="17">
        <v>0.72142857142857153</v>
      </c>
      <c r="T263" s="12">
        <v>5349.2714285714292</v>
      </c>
      <c r="U263" s="17">
        <v>0.67142857142857149</v>
      </c>
      <c r="V263" s="12">
        <v>552.01428571428551</v>
      </c>
      <c r="W263" s="17">
        <v>6.7483409011526344E-2</v>
      </c>
      <c r="X263" s="34">
        <f>Table1[[#This Row],['#MYR 2021
Final method
(Idleb no-data)]]</f>
        <v>5901.2857142857147</v>
      </c>
      <c r="Y263" s="35">
        <f>Table1[[#This Row],[At-Risk FI PIN]]</f>
        <v>833.69101699523094</v>
      </c>
      <c r="Z263" s="36">
        <f>Table1[[#This Row],[Acute PIN 2021]]+Table1[[#This Row],[At-risk PIN 2021
(as Per HNO 2021 - No Change)]]</f>
        <v>6734.9767312809454</v>
      </c>
    </row>
    <row r="264" spans="1:26" x14ac:dyDescent="0.45">
      <c r="A264" s="1" t="s">
        <v>495</v>
      </c>
      <c r="B264" s="1" t="s">
        <v>523</v>
      </c>
      <c r="C264" s="6" t="s">
        <v>531</v>
      </c>
      <c r="D264" s="1" t="s">
        <v>162</v>
      </c>
      <c r="E264" s="1" t="s">
        <v>532</v>
      </c>
      <c r="F264" s="2">
        <v>22077</v>
      </c>
      <c r="G264" s="11">
        <v>9146.1857142857152</v>
      </c>
      <c r="H264" s="11">
        <v>4620.4083299118156</v>
      </c>
      <c r="I264">
        <v>3</v>
      </c>
      <c r="J264" s="12">
        <v>13766.594044197531</v>
      </c>
      <c r="K264" s="12">
        <v>22820</v>
      </c>
      <c r="L264" s="12">
        <v>22077</v>
      </c>
      <c r="M264" s="12">
        <v>743</v>
      </c>
      <c r="N264" s="12">
        <v>0</v>
      </c>
      <c r="O264" s="12">
        <v>0</v>
      </c>
      <c r="P264" s="12">
        <v>0</v>
      </c>
      <c r="Q264" s="12">
        <v>10595</v>
      </c>
      <c r="R264" s="17">
        <v>0.4642857142857143</v>
      </c>
      <c r="S264" s="17">
        <v>0.4642857142857143</v>
      </c>
      <c r="T264" s="12">
        <v>9146.1857142857152</v>
      </c>
      <c r="U264" s="17">
        <v>0.41428571428571431</v>
      </c>
      <c r="V264" s="12">
        <v>1448.8142857142848</v>
      </c>
      <c r="W264" s="17">
        <v>6.3488794290722378E-2</v>
      </c>
      <c r="X264" s="34">
        <f>Table1[[#This Row],['#MYR 2021
Final method
(Idleb no-data)]]</f>
        <v>10595</v>
      </c>
      <c r="Y264" s="35">
        <f>Table1[[#This Row],[At-Risk FI PIN]]</f>
        <v>4620.4083299118156</v>
      </c>
      <c r="Z264" s="36">
        <f>Table1[[#This Row],[Acute PIN 2021]]+Table1[[#This Row],[At-risk PIN 2021
(as Per HNO 2021 - No Change)]]</f>
        <v>15215.408329911816</v>
      </c>
    </row>
    <row r="265" spans="1:26" x14ac:dyDescent="0.45">
      <c r="A265" s="1" t="s">
        <v>495</v>
      </c>
      <c r="B265" s="1" t="s">
        <v>523</v>
      </c>
      <c r="C265" s="6" t="s">
        <v>533</v>
      </c>
      <c r="D265" s="7" t="s">
        <v>162</v>
      </c>
      <c r="E265" s="1" t="s">
        <v>534</v>
      </c>
      <c r="F265" s="2">
        <v>20457</v>
      </c>
      <c r="G265" s="11">
        <v>12858.685714285713</v>
      </c>
      <c r="H265" s="11">
        <v>305.81177956698951</v>
      </c>
      <c r="I265">
        <v>3</v>
      </c>
      <c r="J265" s="12">
        <v>13164.497493852703</v>
      </c>
      <c r="K265" s="12">
        <v>20618</v>
      </c>
      <c r="L265" s="12">
        <v>20457</v>
      </c>
      <c r="M265" s="12">
        <v>161</v>
      </c>
      <c r="N265" s="12">
        <v>0</v>
      </c>
      <c r="O265" s="12">
        <v>0</v>
      </c>
      <c r="P265" s="12">
        <v>0</v>
      </c>
      <c r="Q265" s="12">
        <v>13990.785714285716</v>
      </c>
      <c r="R265" s="17">
        <v>0.6785714285714286</v>
      </c>
      <c r="S265" s="17">
        <v>0.6785714285714286</v>
      </c>
      <c r="T265" s="12">
        <v>12858.685714285713</v>
      </c>
      <c r="U265" s="17">
        <v>0.62857142857142856</v>
      </c>
      <c r="V265" s="12">
        <v>1132.1000000000022</v>
      </c>
      <c r="W265" s="17">
        <v>5.490833252497828E-2</v>
      </c>
      <c r="X265" s="34">
        <f>Table1[[#This Row],['#MYR 2021
Final method
(Idleb no-data)]]</f>
        <v>13990.785714285716</v>
      </c>
      <c r="Y265" s="35">
        <f>Table1[[#This Row],[At-Risk FI PIN]]</f>
        <v>305.81177956698951</v>
      </c>
      <c r="Z265" s="36">
        <f>Table1[[#This Row],[Acute PIN 2021]]+Table1[[#This Row],[At-risk PIN 2021
(as Per HNO 2021 - No Change)]]</f>
        <v>14296.597493852705</v>
      </c>
    </row>
    <row r="266" spans="1:26" x14ac:dyDescent="0.45">
      <c r="A266" s="1" t="s">
        <v>495</v>
      </c>
      <c r="B266" s="1" t="s">
        <v>535</v>
      </c>
      <c r="C266" s="6" t="s">
        <v>535</v>
      </c>
      <c r="D266" s="1" t="s">
        <v>162</v>
      </c>
      <c r="E266" s="1" t="s">
        <v>536</v>
      </c>
      <c r="F266" s="2">
        <v>48403</v>
      </c>
      <c r="G266" s="11">
        <v>32268.666666666672</v>
      </c>
      <c r="H266" s="11">
        <v>10130.073125547926</v>
      </c>
      <c r="I266">
        <v>4</v>
      </c>
      <c r="J266" s="12">
        <v>42398.739792214597</v>
      </c>
      <c r="K266" s="12">
        <v>48981</v>
      </c>
      <c r="L266" s="12">
        <v>48403</v>
      </c>
      <c r="M266" s="12">
        <v>578</v>
      </c>
      <c r="N266" s="12">
        <v>0</v>
      </c>
      <c r="O266" s="12">
        <v>0</v>
      </c>
      <c r="P266" s="12">
        <v>0</v>
      </c>
      <c r="Q266" s="12">
        <v>35103.050000000003</v>
      </c>
      <c r="R266" s="17">
        <v>0.71666666666666667</v>
      </c>
      <c r="S266" s="17">
        <v>0.71666666666666667</v>
      </c>
      <c r="T266" s="12">
        <v>32268.666666666672</v>
      </c>
      <c r="U266" s="17">
        <v>0.66666666666666674</v>
      </c>
      <c r="V266" s="12">
        <v>2834.3833333333314</v>
      </c>
      <c r="W266" s="17">
        <v>5.7866996046085854E-2</v>
      </c>
      <c r="X266" s="34">
        <f>Table1[[#This Row],['#MYR 2021
Final method
(Idleb no-data)]]</f>
        <v>35103.050000000003</v>
      </c>
      <c r="Y266" s="35">
        <f>Table1[[#This Row],[At-Risk FI PIN]]</f>
        <v>10130.073125547926</v>
      </c>
      <c r="Z266" s="36">
        <f>Table1[[#This Row],[Acute PIN 2021]]+Table1[[#This Row],[At-risk PIN 2021
(as Per HNO 2021 - No Change)]]</f>
        <v>45233.123125547929</v>
      </c>
    </row>
    <row r="267" spans="1:26" x14ac:dyDescent="0.45">
      <c r="A267" s="1" t="s">
        <v>495</v>
      </c>
      <c r="B267" s="1" t="s">
        <v>535</v>
      </c>
      <c r="C267" s="1" t="s">
        <v>537</v>
      </c>
      <c r="D267" s="7" t="s">
        <v>162</v>
      </c>
      <c r="E267" s="1" t="s">
        <v>538</v>
      </c>
      <c r="F267" s="2">
        <v>10327</v>
      </c>
      <c r="G267" s="11">
        <v>8132.5124999999998</v>
      </c>
      <c r="H267" s="11">
        <v>135.0810708627738</v>
      </c>
      <c r="I267">
        <v>4</v>
      </c>
      <c r="J267" s="12">
        <v>8267.593570862773</v>
      </c>
      <c r="K267" s="12">
        <v>10559</v>
      </c>
      <c r="L267" s="12">
        <v>10327</v>
      </c>
      <c r="M267" s="12">
        <v>232</v>
      </c>
      <c r="N267" s="12">
        <v>0</v>
      </c>
      <c r="O267" s="12">
        <v>0</v>
      </c>
      <c r="P267" s="12">
        <v>0</v>
      </c>
      <c r="Q267" s="12">
        <v>8843.1625000000004</v>
      </c>
      <c r="R267" s="17">
        <v>0.83750000000000002</v>
      </c>
      <c r="S267" s="17">
        <v>0.83750000000000002</v>
      </c>
      <c r="T267" s="12">
        <v>8132.5124999999998</v>
      </c>
      <c r="U267" s="17">
        <v>0.78749999999999998</v>
      </c>
      <c r="V267" s="12">
        <v>710.65000000000055</v>
      </c>
      <c r="W267" s="17">
        <v>6.7302774883985284E-2</v>
      </c>
      <c r="X267" s="34">
        <f>Table1[[#This Row],['#MYR 2021
Final method
(Idleb no-data)]]</f>
        <v>8843.1625000000004</v>
      </c>
      <c r="Y267" s="35">
        <f>Table1[[#This Row],[At-Risk FI PIN]]</f>
        <v>135.0810708627738</v>
      </c>
      <c r="Z267" s="36">
        <f>Table1[[#This Row],[Acute PIN 2021]]+Table1[[#This Row],[At-risk PIN 2021
(as Per HNO 2021 - No Change)]]</f>
        <v>8978.2435708627745</v>
      </c>
    </row>
    <row r="268" spans="1:26" x14ac:dyDescent="0.45">
      <c r="A268" s="1" t="s">
        <v>495</v>
      </c>
      <c r="B268" s="1" t="s">
        <v>535</v>
      </c>
      <c r="C268" s="6" t="s">
        <v>539</v>
      </c>
      <c r="D268" s="1" t="s">
        <v>162</v>
      </c>
      <c r="E268" s="1" t="s">
        <v>540</v>
      </c>
      <c r="F268" s="2">
        <v>9156</v>
      </c>
      <c r="G268" s="11">
        <v>4316.3999999999996</v>
      </c>
      <c r="H268" s="11">
        <v>821.23849647026134</v>
      </c>
      <c r="I268">
        <v>3</v>
      </c>
      <c r="J268" s="12">
        <v>5137.6384964702611</v>
      </c>
      <c r="K268" s="12">
        <v>9341</v>
      </c>
      <c r="L268" s="12">
        <v>9156</v>
      </c>
      <c r="M268" s="12">
        <v>185</v>
      </c>
      <c r="N268" s="12">
        <v>0</v>
      </c>
      <c r="O268" s="12">
        <v>0</v>
      </c>
      <c r="P268" s="12">
        <v>0</v>
      </c>
      <c r="Q268" s="12">
        <v>4870.6642857142851</v>
      </c>
      <c r="R268" s="17">
        <v>0.52142857142857135</v>
      </c>
      <c r="S268" s="17">
        <v>0.52142857142857135</v>
      </c>
      <c r="T268" s="12">
        <v>4316.3999999999996</v>
      </c>
      <c r="U268" s="17">
        <v>0.47142857142857136</v>
      </c>
      <c r="V268" s="12">
        <v>554.26428571428551</v>
      </c>
      <c r="W268" s="17">
        <v>5.9336718307920512E-2</v>
      </c>
      <c r="X268" s="34">
        <f>Table1[[#This Row],['#MYR 2021
Final method
(Idleb no-data)]]</f>
        <v>4870.6642857142851</v>
      </c>
      <c r="Y268" s="35">
        <f>Table1[[#This Row],[At-Risk FI PIN]]</f>
        <v>821.23849647026134</v>
      </c>
      <c r="Z268" s="36">
        <f>Table1[[#This Row],[Acute PIN 2021]]+Table1[[#This Row],[At-risk PIN 2021
(as Per HNO 2021 - No Change)]]</f>
        <v>5691.9027821845466</v>
      </c>
    </row>
    <row r="269" spans="1:26" x14ac:dyDescent="0.45">
      <c r="A269" s="1" t="s">
        <v>495</v>
      </c>
      <c r="B269" s="1" t="s">
        <v>535</v>
      </c>
      <c r="C269" s="6" t="s">
        <v>541</v>
      </c>
      <c r="D269" s="7" t="s">
        <v>162</v>
      </c>
      <c r="E269" s="1" t="s">
        <v>542</v>
      </c>
      <c r="F269" s="2">
        <v>14949</v>
      </c>
      <c r="G269" s="11">
        <v>8969.4000000000015</v>
      </c>
      <c r="H269" s="11">
        <v>1564.3086498131929</v>
      </c>
      <c r="I269">
        <v>4</v>
      </c>
      <c r="J269" s="12">
        <v>10533.708649813194</v>
      </c>
      <c r="K269" s="12">
        <v>15060</v>
      </c>
      <c r="L269" s="12">
        <v>14949</v>
      </c>
      <c r="M269" s="12">
        <v>111</v>
      </c>
      <c r="N269" s="12">
        <v>0</v>
      </c>
      <c r="O269" s="12">
        <v>0</v>
      </c>
      <c r="P269" s="12">
        <v>0</v>
      </c>
      <c r="Q269" s="12">
        <v>9789.0000000000018</v>
      </c>
      <c r="R269" s="17">
        <v>0.65000000000000013</v>
      </c>
      <c r="S269" s="17">
        <v>0.65000000000000013</v>
      </c>
      <c r="T269" s="12">
        <v>8969.4000000000015</v>
      </c>
      <c r="U269" s="17">
        <v>0.60000000000000009</v>
      </c>
      <c r="V269" s="12">
        <v>819.60000000000036</v>
      </c>
      <c r="W269" s="17">
        <v>5.4422310756972132E-2</v>
      </c>
      <c r="X269" s="34">
        <f>Table1[[#This Row],['#MYR 2021
Final method
(Idleb no-data)]]</f>
        <v>9789.0000000000018</v>
      </c>
      <c r="Y269" s="35">
        <f>Table1[[#This Row],[At-Risk FI PIN]]</f>
        <v>1564.3086498131929</v>
      </c>
      <c r="Z269" s="36">
        <f>Table1[[#This Row],[Acute PIN 2021]]+Table1[[#This Row],[At-risk PIN 2021
(as Per HNO 2021 - No Change)]]</f>
        <v>11353.308649813194</v>
      </c>
    </row>
    <row r="270" spans="1:26" x14ac:dyDescent="0.45">
      <c r="A270" s="1" t="s">
        <v>495</v>
      </c>
      <c r="B270" s="1" t="s">
        <v>543</v>
      </c>
      <c r="C270" s="6" t="s">
        <v>543</v>
      </c>
      <c r="D270" s="1" t="s">
        <v>162</v>
      </c>
      <c r="E270" s="1" t="s">
        <v>544</v>
      </c>
      <c r="F270" s="2">
        <v>36642</v>
      </c>
      <c r="G270" s="11">
        <v>18687.419999999995</v>
      </c>
      <c r="H270" s="11">
        <v>1150.2989674183225</v>
      </c>
      <c r="I270">
        <v>4</v>
      </c>
      <c r="J270" s="12">
        <v>19837.718967418317</v>
      </c>
      <c r="K270" s="12">
        <v>37062</v>
      </c>
      <c r="L270" s="12">
        <v>36642</v>
      </c>
      <c r="M270" s="12">
        <v>420</v>
      </c>
      <c r="N270" s="12">
        <v>0</v>
      </c>
      <c r="O270" s="12">
        <v>0</v>
      </c>
      <c r="P270" s="12">
        <v>0</v>
      </c>
      <c r="Q270" s="12">
        <v>20754.719999999998</v>
      </c>
      <c r="R270" s="17">
        <v>0.55999999999999994</v>
      </c>
      <c r="S270" s="17">
        <v>0.55999999999999994</v>
      </c>
      <c r="T270" s="12">
        <v>18687.419999999995</v>
      </c>
      <c r="U270" s="17">
        <v>0.5099999999999999</v>
      </c>
      <c r="V270" s="12">
        <v>2067.3000000000029</v>
      </c>
      <c r="W270" s="17">
        <v>5.5779504613890314E-2</v>
      </c>
      <c r="X270" s="34">
        <f>Table1[[#This Row],['#MYR 2021
Final method
(Idleb no-data)]]</f>
        <v>20754.719999999998</v>
      </c>
      <c r="Y270" s="35">
        <f>Table1[[#This Row],[At-Risk FI PIN]]</f>
        <v>1150.2989674183225</v>
      </c>
      <c r="Z270" s="36">
        <f>Table1[[#This Row],[Acute PIN 2021]]+Table1[[#This Row],[At-risk PIN 2021
(as Per HNO 2021 - No Change)]]</f>
        <v>21905.01896741832</v>
      </c>
    </row>
    <row r="271" spans="1:26" x14ac:dyDescent="0.45">
      <c r="A271" s="1" t="s">
        <v>495</v>
      </c>
      <c r="B271" s="1" t="s">
        <v>543</v>
      </c>
      <c r="C271" s="6" t="s">
        <v>545</v>
      </c>
      <c r="D271" s="7" t="s">
        <v>162</v>
      </c>
      <c r="E271" s="1" t="s">
        <v>546</v>
      </c>
      <c r="F271" s="2">
        <v>20760</v>
      </c>
      <c r="G271" s="11">
        <v>4843.9999999999991</v>
      </c>
      <c r="H271" s="11">
        <v>0</v>
      </c>
      <c r="I271">
        <v>3</v>
      </c>
      <c r="J271" s="12">
        <v>4843.9999999999991</v>
      </c>
      <c r="K271" s="12">
        <v>20813</v>
      </c>
      <c r="L271" s="12">
        <v>20760</v>
      </c>
      <c r="M271" s="12">
        <v>53</v>
      </c>
      <c r="N271" s="12">
        <v>0</v>
      </c>
      <c r="O271" s="12">
        <v>0</v>
      </c>
      <c r="P271" s="12">
        <v>0</v>
      </c>
      <c r="Q271" s="12">
        <v>5897.0166666666655</v>
      </c>
      <c r="R271" s="17">
        <v>0.28333333333333327</v>
      </c>
      <c r="S271" s="17">
        <v>0.28333333333333327</v>
      </c>
      <c r="T271" s="12">
        <v>4843.9999999999991</v>
      </c>
      <c r="U271" s="17">
        <v>0.23333333333333328</v>
      </c>
      <c r="V271" s="12">
        <v>1053.0166666666664</v>
      </c>
      <c r="W271" s="17">
        <v>5.0594179919601516E-2</v>
      </c>
      <c r="X271" s="34">
        <f>Table1[[#This Row],['#MYR 2021
Final method
(Idleb no-data)]]</f>
        <v>5897.0166666666655</v>
      </c>
      <c r="Y271" s="35">
        <f>Table1[[#This Row],[At-Risk FI PIN]]</f>
        <v>0</v>
      </c>
      <c r="Z271" s="36">
        <f>Table1[[#This Row],[Acute PIN 2021]]+Table1[[#This Row],[At-risk PIN 2021
(as Per HNO 2021 - No Change)]]</f>
        <v>5897.0166666666655</v>
      </c>
    </row>
    <row r="272" spans="1:26" x14ac:dyDescent="0.45">
      <c r="A272" s="1" t="s">
        <v>495</v>
      </c>
      <c r="B272" s="1" t="s">
        <v>543</v>
      </c>
      <c r="C272" s="6" t="s">
        <v>547</v>
      </c>
      <c r="D272" s="1" t="s">
        <v>162</v>
      </c>
      <c r="E272" s="1" t="s">
        <v>548</v>
      </c>
      <c r="F272" s="13">
        <v>16680</v>
      </c>
      <c r="G272" s="11">
        <v>5318.260869565217</v>
      </c>
      <c r="H272" s="11">
        <v>252.9631498678508</v>
      </c>
      <c r="I272">
        <v>3</v>
      </c>
      <c r="J272" s="12">
        <v>5571.224019433068</v>
      </c>
      <c r="K272" s="12">
        <v>16763</v>
      </c>
      <c r="L272" s="12">
        <v>16680</v>
      </c>
      <c r="M272" s="12">
        <v>83</v>
      </c>
      <c r="N272" s="12">
        <v>0</v>
      </c>
      <c r="O272" s="12">
        <v>0</v>
      </c>
      <c r="P272" s="12">
        <v>0</v>
      </c>
      <c r="Q272" s="12">
        <v>6182.8746376811587</v>
      </c>
      <c r="R272" s="17">
        <v>0.36884057971014489</v>
      </c>
      <c r="S272" s="17">
        <v>0.36884057971014489</v>
      </c>
      <c r="T272" s="12">
        <v>5318.260869565217</v>
      </c>
      <c r="U272" s="17">
        <v>0.3188405797101449</v>
      </c>
      <c r="V272" s="12">
        <v>864.61376811594164</v>
      </c>
      <c r="W272" s="17">
        <v>5.157870119405486E-2</v>
      </c>
      <c r="X272" s="37">
        <f>Table1[[#This Row],['#MYR 2021
Final method
(Idleb no-data)]]</f>
        <v>6182.8746376811587</v>
      </c>
      <c r="Y272" s="38">
        <f>Table1[[#This Row],[At-Risk FI PIN]]</f>
        <v>252.9631498678508</v>
      </c>
      <c r="Z272" s="39">
        <f>Table1[[#This Row],[Acute PIN 2021]]+Table1[[#This Row],[At-risk PIN 2021
(as Per HNO 2021 - No Change)]]</f>
        <v>6435.8377875490096</v>
      </c>
    </row>
    <row r="273" spans="1:26" x14ac:dyDescent="0.45">
      <c r="A273" s="18"/>
      <c r="B273" s="18"/>
      <c r="C273" s="19"/>
      <c r="D273" s="20"/>
      <c r="E273" s="18"/>
      <c r="F273" s="21"/>
      <c r="G273" s="16"/>
      <c r="H273" s="16"/>
      <c r="I273" s="20"/>
      <c r="J273" s="22">
        <f t="shared" ref="J273:Z273" si="0">SUBTOTAL(109,J3:J272)</f>
        <v>14178865.020155942</v>
      </c>
      <c r="K273" s="15">
        <f t="shared" si="0"/>
        <v>21181133.875</v>
      </c>
      <c r="L273" s="15">
        <f t="shared" si="0"/>
        <v>20762848.32</v>
      </c>
      <c r="M273">
        <f t="shared" si="0"/>
        <v>418285.55499999993</v>
      </c>
      <c r="N273" s="30">
        <f t="shared" si="0"/>
        <v>1834069</v>
      </c>
      <c r="O273" s="30">
        <f t="shared" si="0"/>
        <v>1716304</v>
      </c>
      <c r="P273" s="30">
        <f t="shared" si="0"/>
        <v>117765</v>
      </c>
      <c r="Q273" s="30">
        <f t="shared" si="0"/>
        <v>12810768.479672343</v>
      </c>
      <c r="R273" s="30"/>
      <c r="S273" s="30"/>
      <c r="T273" s="30">
        <f t="shared" si="0"/>
        <v>12338711.398640795</v>
      </c>
      <c r="U273" s="30"/>
      <c r="V273" s="30">
        <f t="shared" si="0"/>
        <v>472057.08103153785</v>
      </c>
      <c r="W273" s="30"/>
      <c r="X273" s="30">
        <f t="shared" si="0"/>
        <v>12810768.479672343</v>
      </c>
      <c r="Y273" s="30">
        <f t="shared" si="0"/>
        <v>1828326.9999999998</v>
      </c>
      <c r="Z273" s="30">
        <f t="shared" si="0"/>
        <v>14639095.479672331</v>
      </c>
    </row>
  </sheetData>
  <sortState xmlns:xlrd2="http://schemas.microsoft.com/office/spreadsheetml/2017/richdata2" ref="N3:N272">
    <sortCondition ref="N3:N272"/>
  </sortState>
  <mergeCells count="3">
    <mergeCell ref="A1:J1"/>
    <mergeCell ref="K1:W1"/>
    <mergeCell ref="X1:Z1"/>
  </mergeCells>
  <phoneticPr fontId="7" type="noConversion"/>
  <pageMargins left="0.7" right="0.7" top="0.75" bottom="0.75" header="0.3" footer="0.3"/>
  <pageSetup orientation="portrait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FSS HNO_HRP Dataset 2021</vt:lpstr>
      <vt:lpstr>'FSS HNO_HRP Dataset 2021'!_FilterDatabase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Macha</dc:creator>
  <cp:lastModifiedBy>Isaac Macha</cp:lastModifiedBy>
  <dcterms:created xsi:type="dcterms:W3CDTF">2021-02-01T08:37:57Z</dcterms:created>
  <dcterms:modified xsi:type="dcterms:W3CDTF">2021-09-29T07:35:56Z</dcterms:modified>
</cp:coreProperties>
</file>